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202 - Komunitní centrum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'00202 - Komunitní centrum...'!$C$111:$K$2529</definedName>
    <definedName name="_xlnm.Print_Area" localSheetId="1">'00202 - Komunitní centrum...'!$C$43:$J$95,'00202 - Komunitní centrum...'!$C$101:$K$2529</definedName>
    <definedName name="_xlnm.Print_Titles" localSheetId="1">'00202 - Komunitní centrum...'!$111:$111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529"/>
  <c r="BH2529"/>
  <c r="BG2529"/>
  <c r="BF2529"/>
  <c r="T2529"/>
  <c r="R2529"/>
  <c r="P2529"/>
  <c r="BK2529"/>
  <c r="J2529"/>
  <c r="BE2529"/>
  <c r="BI2524"/>
  <c r="BH2524"/>
  <c r="BG2524"/>
  <c r="BF2524"/>
  <c r="T2524"/>
  <c r="R2524"/>
  <c r="P2524"/>
  <c r="BK2524"/>
  <c r="J2524"/>
  <c r="BE2524"/>
  <c r="BI2523"/>
  <c r="BH2523"/>
  <c r="BG2523"/>
  <c r="BF2523"/>
  <c r="T2523"/>
  <c r="R2523"/>
  <c r="P2523"/>
  <c r="BK2523"/>
  <c r="J2523"/>
  <c r="BE2523"/>
  <c r="BI2518"/>
  <c r="BH2518"/>
  <c r="BG2518"/>
  <c r="BF2518"/>
  <c r="T2518"/>
  <c r="T2517"/>
  <c r="R2518"/>
  <c r="R2517"/>
  <c r="P2518"/>
  <c r="P2517"/>
  <c r="BK2518"/>
  <c r="BK2517"/>
  <c r="J2517"/>
  <c r="J2518"/>
  <c r="BE2518"/>
  <c r="J94"/>
  <c r="BI2512"/>
  <c r="BH2512"/>
  <c r="BG2512"/>
  <c r="BF2512"/>
  <c r="T2512"/>
  <c r="R2512"/>
  <c r="P2512"/>
  <c r="BK2512"/>
  <c r="J2512"/>
  <c r="BE2512"/>
  <c r="BI2507"/>
  <c r="BH2507"/>
  <c r="BG2507"/>
  <c r="BF2507"/>
  <c r="T2507"/>
  <c r="R2507"/>
  <c r="P2507"/>
  <c r="BK2507"/>
  <c r="J2507"/>
  <c r="BE2507"/>
  <c r="BI2496"/>
  <c r="BH2496"/>
  <c r="BG2496"/>
  <c r="BF2496"/>
  <c r="T2496"/>
  <c r="T2495"/>
  <c r="R2496"/>
  <c r="R2495"/>
  <c r="P2496"/>
  <c r="P2495"/>
  <c r="BK2496"/>
  <c r="BK2495"/>
  <c r="J2495"/>
  <c r="J2496"/>
  <c r="BE2496"/>
  <c r="J93"/>
  <c r="BI2490"/>
  <c r="BH2490"/>
  <c r="BG2490"/>
  <c r="BF2490"/>
  <c r="T2490"/>
  <c r="R2490"/>
  <c r="P2490"/>
  <c r="BK2490"/>
  <c r="J2490"/>
  <c r="BE2490"/>
  <c r="BI2484"/>
  <c r="BH2484"/>
  <c r="BG2484"/>
  <c r="BF2484"/>
  <c r="T2484"/>
  <c r="T2483"/>
  <c r="T2482"/>
  <c r="R2484"/>
  <c r="R2483"/>
  <c r="R2482"/>
  <c r="P2484"/>
  <c r="P2483"/>
  <c r="P2482"/>
  <c r="BK2484"/>
  <c r="BK2483"/>
  <c r="J2483"/>
  <c r="BK2482"/>
  <c r="J2482"/>
  <c r="J2484"/>
  <c r="BE2484"/>
  <c r="J92"/>
  <c r="J91"/>
  <c r="BI2460"/>
  <c r="BH2460"/>
  <c r="BG2460"/>
  <c r="BF2460"/>
  <c r="T2460"/>
  <c r="R2460"/>
  <c r="P2460"/>
  <c r="BK2460"/>
  <c r="J2460"/>
  <c r="BE2460"/>
  <c r="BI2421"/>
  <c r="BH2421"/>
  <c r="BG2421"/>
  <c r="BF2421"/>
  <c r="T2421"/>
  <c r="R2421"/>
  <c r="P2421"/>
  <c r="BK2421"/>
  <c r="J2421"/>
  <c r="BE2421"/>
  <c r="BI2382"/>
  <c r="BH2382"/>
  <c r="BG2382"/>
  <c r="BF2382"/>
  <c r="T2382"/>
  <c r="R2382"/>
  <c r="P2382"/>
  <c r="BK2382"/>
  <c r="J2382"/>
  <c r="BE2382"/>
  <c r="BI2364"/>
  <c r="BH2364"/>
  <c r="BG2364"/>
  <c r="BF2364"/>
  <c r="T2364"/>
  <c r="R2364"/>
  <c r="P2364"/>
  <c r="BK2364"/>
  <c r="J2364"/>
  <c r="BE2364"/>
  <c r="BI2344"/>
  <c r="BH2344"/>
  <c r="BG2344"/>
  <c r="BF2344"/>
  <c r="T2344"/>
  <c r="R2344"/>
  <c r="P2344"/>
  <c r="BK2344"/>
  <c r="J2344"/>
  <c r="BE2344"/>
  <c r="BI2335"/>
  <c r="BH2335"/>
  <c r="BG2335"/>
  <c r="BF2335"/>
  <c r="T2335"/>
  <c r="R2335"/>
  <c r="P2335"/>
  <c r="BK2335"/>
  <c r="J2335"/>
  <c r="BE2335"/>
  <c r="BI2330"/>
  <c r="BH2330"/>
  <c r="BG2330"/>
  <c r="BF2330"/>
  <c r="T2330"/>
  <c r="R2330"/>
  <c r="P2330"/>
  <c r="BK2330"/>
  <c r="J2330"/>
  <c r="BE2330"/>
  <c r="BI2324"/>
  <c r="BH2324"/>
  <c r="BG2324"/>
  <c r="BF2324"/>
  <c r="T2324"/>
  <c r="R2324"/>
  <c r="P2324"/>
  <c r="BK2324"/>
  <c r="J2324"/>
  <c r="BE2324"/>
  <c r="BI2322"/>
  <c r="BH2322"/>
  <c r="BG2322"/>
  <c r="BF2322"/>
  <c r="T2322"/>
  <c r="R2322"/>
  <c r="P2322"/>
  <c r="BK2322"/>
  <c r="J2322"/>
  <c r="BE2322"/>
  <c r="BI2293"/>
  <c r="BH2293"/>
  <c r="BG2293"/>
  <c r="BF2293"/>
  <c r="T2293"/>
  <c r="R2293"/>
  <c r="P2293"/>
  <c r="BK2293"/>
  <c r="J2293"/>
  <c r="BE2293"/>
  <c r="BI2291"/>
  <c r="BH2291"/>
  <c r="BG2291"/>
  <c r="BF2291"/>
  <c r="T2291"/>
  <c r="R2291"/>
  <c r="P2291"/>
  <c r="BK2291"/>
  <c r="J2291"/>
  <c r="BE2291"/>
  <c r="BI2272"/>
  <c r="BH2272"/>
  <c r="BG2272"/>
  <c r="BF2272"/>
  <c r="T2272"/>
  <c r="R2272"/>
  <c r="P2272"/>
  <c r="BK2272"/>
  <c r="J2272"/>
  <c r="BE2272"/>
  <c r="BI2246"/>
  <c r="BH2246"/>
  <c r="BG2246"/>
  <c r="BF2246"/>
  <c r="T2246"/>
  <c r="R2246"/>
  <c r="P2246"/>
  <c r="BK2246"/>
  <c r="J2246"/>
  <c r="BE2246"/>
  <c r="BI2240"/>
  <c r="BH2240"/>
  <c r="BG2240"/>
  <c r="BF2240"/>
  <c r="T2240"/>
  <c r="R2240"/>
  <c r="P2240"/>
  <c r="BK2240"/>
  <c r="J2240"/>
  <c r="BE2240"/>
  <c r="BI2234"/>
  <c r="BH2234"/>
  <c r="BG2234"/>
  <c r="BF2234"/>
  <c r="T2234"/>
  <c r="T2233"/>
  <c r="R2234"/>
  <c r="R2233"/>
  <c r="P2234"/>
  <c r="P2233"/>
  <c r="BK2234"/>
  <c r="BK2233"/>
  <c r="J2233"/>
  <c r="J2234"/>
  <c r="BE2234"/>
  <c r="J90"/>
  <c r="BI2232"/>
  <c r="BH2232"/>
  <c r="BG2232"/>
  <c r="BF2232"/>
  <c r="T2232"/>
  <c r="T2231"/>
  <c r="R2232"/>
  <c r="R2231"/>
  <c r="P2232"/>
  <c r="P2231"/>
  <c r="BK2232"/>
  <c r="BK2231"/>
  <c r="J2231"/>
  <c r="J2232"/>
  <c r="BE2232"/>
  <c r="J89"/>
  <c r="BI2230"/>
  <c r="BH2230"/>
  <c r="BG2230"/>
  <c r="BF2230"/>
  <c r="T2230"/>
  <c r="R2230"/>
  <c r="P2230"/>
  <c r="BK2230"/>
  <c r="J2230"/>
  <c r="BE2230"/>
  <c r="BI2224"/>
  <c r="BH2224"/>
  <c r="BG2224"/>
  <c r="BF2224"/>
  <c r="T2224"/>
  <c r="T2223"/>
  <c r="R2224"/>
  <c r="R2223"/>
  <c r="P2224"/>
  <c r="P2223"/>
  <c r="BK2224"/>
  <c r="BK2223"/>
  <c r="J2223"/>
  <c r="J2224"/>
  <c r="BE2224"/>
  <c r="J88"/>
  <c r="BI2219"/>
  <c r="BH2219"/>
  <c r="BG2219"/>
  <c r="BF2219"/>
  <c r="T2219"/>
  <c r="T2218"/>
  <c r="T2217"/>
  <c r="R2219"/>
  <c r="R2218"/>
  <c r="R2217"/>
  <c r="P2219"/>
  <c r="P2218"/>
  <c r="P2217"/>
  <c r="BK2219"/>
  <c r="BK2218"/>
  <c r="J2218"/>
  <c r="BK2217"/>
  <c r="J2217"/>
  <c r="J2219"/>
  <c r="BE2219"/>
  <c r="J87"/>
  <c r="J86"/>
  <c r="BI2214"/>
  <c r="BH2214"/>
  <c r="BG2214"/>
  <c r="BF2214"/>
  <c r="T2214"/>
  <c r="T2213"/>
  <c r="R2214"/>
  <c r="R2213"/>
  <c r="P2214"/>
  <c r="P2213"/>
  <c r="BK2214"/>
  <c r="BK2213"/>
  <c r="J2213"/>
  <c r="J2214"/>
  <c r="BE2214"/>
  <c r="J85"/>
  <c r="BI2212"/>
  <c r="BH2212"/>
  <c r="BG2212"/>
  <c r="BF2212"/>
  <c r="T2212"/>
  <c r="R2212"/>
  <c r="P2212"/>
  <c r="BK2212"/>
  <c r="J2212"/>
  <c r="BE2212"/>
  <c r="BI2204"/>
  <c r="BH2204"/>
  <c r="BG2204"/>
  <c r="BF2204"/>
  <c r="T2204"/>
  <c r="R2204"/>
  <c r="P2204"/>
  <c r="BK2204"/>
  <c r="J2204"/>
  <c r="BE2204"/>
  <c r="BI2201"/>
  <c r="BH2201"/>
  <c r="BG2201"/>
  <c r="BF2201"/>
  <c r="T2201"/>
  <c r="R2201"/>
  <c r="P2201"/>
  <c r="BK2201"/>
  <c r="J2201"/>
  <c r="BE2201"/>
  <c r="BI2199"/>
  <c r="BH2199"/>
  <c r="BG2199"/>
  <c r="BF2199"/>
  <c r="T2199"/>
  <c r="R2199"/>
  <c r="P2199"/>
  <c r="BK2199"/>
  <c r="J2199"/>
  <c r="BE2199"/>
  <c r="BI2193"/>
  <c r="BH2193"/>
  <c r="BG2193"/>
  <c r="BF2193"/>
  <c r="T2193"/>
  <c r="R2193"/>
  <c r="P2193"/>
  <c r="BK2193"/>
  <c r="J2193"/>
  <c r="BE2193"/>
  <c r="BI2191"/>
  <c r="BH2191"/>
  <c r="BG2191"/>
  <c r="BF2191"/>
  <c r="T2191"/>
  <c r="R2191"/>
  <c r="P2191"/>
  <c r="BK2191"/>
  <c r="J2191"/>
  <c r="BE2191"/>
  <c r="BI2187"/>
  <c r="BH2187"/>
  <c r="BG2187"/>
  <c r="BF2187"/>
  <c r="T2187"/>
  <c r="R2187"/>
  <c r="P2187"/>
  <c r="BK2187"/>
  <c r="J2187"/>
  <c r="BE2187"/>
  <c r="BI2185"/>
  <c r="BH2185"/>
  <c r="BG2185"/>
  <c r="BF2185"/>
  <c r="T2185"/>
  <c r="R2185"/>
  <c r="P2185"/>
  <c r="BK2185"/>
  <c r="J2185"/>
  <c r="BE2185"/>
  <c r="BI2178"/>
  <c r="BH2178"/>
  <c r="BG2178"/>
  <c r="BF2178"/>
  <c r="T2178"/>
  <c r="R2178"/>
  <c r="P2178"/>
  <c r="BK2178"/>
  <c r="J2178"/>
  <c r="BE2178"/>
  <c r="BI2176"/>
  <c r="BH2176"/>
  <c r="BG2176"/>
  <c r="BF2176"/>
  <c r="T2176"/>
  <c r="R2176"/>
  <c r="P2176"/>
  <c r="BK2176"/>
  <c r="J2176"/>
  <c r="BE2176"/>
  <c r="BI2164"/>
  <c r="BH2164"/>
  <c r="BG2164"/>
  <c r="BF2164"/>
  <c r="T2164"/>
  <c r="T2163"/>
  <c r="R2164"/>
  <c r="R2163"/>
  <c r="P2164"/>
  <c r="P2163"/>
  <c r="BK2164"/>
  <c r="BK2163"/>
  <c r="J2163"/>
  <c r="J2164"/>
  <c r="BE2164"/>
  <c r="J84"/>
  <c r="BI2162"/>
  <c r="BH2162"/>
  <c r="BG2162"/>
  <c r="BF2162"/>
  <c r="T2162"/>
  <c r="R2162"/>
  <c r="P2162"/>
  <c r="BK2162"/>
  <c r="J2162"/>
  <c r="BE2162"/>
  <c r="BI2159"/>
  <c r="BH2159"/>
  <c r="BG2159"/>
  <c r="BF2159"/>
  <c r="T2159"/>
  <c r="R2159"/>
  <c r="P2159"/>
  <c r="BK2159"/>
  <c r="J2159"/>
  <c r="BE2159"/>
  <c r="BI2144"/>
  <c r="BH2144"/>
  <c r="BG2144"/>
  <c r="BF2144"/>
  <c r="T2144"/>
  <c r="R2144"/>
  <c r="P2144"/>
  <c r="BK2144"/>
  <c r="J2144"/>
  <c r="BE2144"/>
  <c r="BI2132"/>
  <c r="BH2132"/>
  <c r="BG2132"/>
  <c r="BF2132"/>
  <c r="T2132"/>
  <c r="R2132"/>
  <c r="P2132"/>
  <c r="BK2132"/>
  <c r="J2132"/>
  <c r="BE2132"/>
  <c r="BI2130"/>
  <c r="BH2130"/>
  <c r="BG2130"/>
  <c r="BF2130"/>
  <c r="T2130"/>
  <c r="R2130"/>
  <c r="P2130"/>
  <c r="BK2130"/>
  <c r="J2130"/>
  <c r="BE2130"/>
  <c r="BI2127"/>
  <c r="BH2127"/>
  <c r="BG2127"/>
  <c r="BF2127"/>
  <c r="T2127"/>
  <c r="T2126"/>
  <c r="R2127"/>
  <c r="R2126"/>
  <c r="P2127"/>
  <c r="P2126"/>
  <c r="BK2127"/>
  <c r="BK2126"/>
  <c r="J2126"/>
  <c r="J2127"/>
  <c r="BE2127"/>
  <c r="J83"/>
  <c r="BI2125"/>
  <c r="BH2125"/>
  <c r="BG2125"/>
  <c r="BF2125"/>
  <c r="T2125"/>
  <c r="R2125"/>
  <c r="P2125"/>
  <c r="BK2125"/>
  <c r="J2125"/>
  <c r="BE2125"/>
  <c r="BI2123"/>
  <c r="BH2123"/>
  <c r="BG2123"/>
  <c r="BF2123"/>
  <c r="T2123"/>
  <c r="R2123"/>
  <c r="P2123"/>
  <c r="BK2123"/>
  <c r="J2123"/>
  <c r="BE2123"/>
  <c r="BI2115"/>
  <c r="BH2115"/>
  <c r="BG2115"/>
  <c r="BF2115"/>
  <c r="T2115"/>
  <c r="T2114"/>
  <c r="R2115"/>
  <c r="R2114"/>
  <c r="P2115"/>
  <c r="P2114"/>
  <c r="BK2115"/>
  <c r="BK2114"/>
  <c r="J2114"/>
  <c r="J2115"/>
  <c r="BE2115"/>
  <c r="J82"/>
  <c r="BI2113"/>
  <c r="BH2113"/>
  <c r="BG2113"/>
  <c r="BF2113"/>
  <c r="T2113"/>
  <c r="R2113"/>
  <c r="P2113"/>
  <c r="BK2113"/>
  <c r="J2113"/>
  <c r="BE2113"/>
  <c r="BI2109"/>
  <c r="BH2109"/>
  <c r="BG2109"/>
  <c r="BF2109"/>
  <c r="T2109"/>
  <c r="R2109"/>
  <c r="P2109"/>
  <c r="BK2109"/>
  <c r="J2109"/>
  <c r="BE2109"/>
  <c r="BI2105"/>
  <c r="BH2105"/>
  <c r="BG2105"/>
  <c r="BF2105"/>
  <c r="T2105"/>
  <c r="R2105"/>
  <c r="P2105"/>
  <c r="BK2105"/>
  <c r="J2105"/>
  <c r="BE2105"/>
  <c r="BI2098"/>
  <c r="BH2098"/>
  <c r="BG2098"/>
  <c r="BF2098"/>
  <c r="T2098"/>
  <c r="R2098"/>
  <c r="P2098"/>
  <c r="BK2098"/>
  <c r="J2098"/>
  <c r="BE2098"/>
  <c r="BI2092"/>
  <c r="BH2092"/>
  <c r="BG2092"/>
  <c r="BF2092"/>
  <c r="T2092"/>
  <c r="R2092"/>
  <c r="P2092"/>
  <c r="BK2092"/>
  <c r="J2092"/>
  <c r="BE2092"/>
  <c r="BI2088"/>
  <c r="BH2088"/>
  <c r="BG2088"/>
  <c r="BF2088"/>
  <c r="T2088"/>
  <c r="R2088"/>
  <c r="P2088"/>
  <c r="BK2088"/>
  <c r="J2088"/>
  <c r="BE2088"/>
  <c r="BI2084"/>
  <c r="BH2084"/>
  <c r="BG2084"/>
  <c r="BF2084"/>
  <c r="T2084"/>
  <c r="R2084"/>
  <c r="P2084"/>
  <c r="BK2084"/>
  <c r="J2084"/>
  <c r="BE2084"/>
  <c r="BI2067"/>
  <c r="BH2067"/>
  <c r="BG2067"/>
  <c r="BF2067"/>
  <c r="T2067"/>
  <c r="R2067"/>
  <c r="P2067"/>
  <c r="BK2067"/>
  <c r="J2067"/>
  <c r="BE2067"/>
  <c r="BI2063"/>
  <c r="BH2063"/>
  <c r="BG2063"/>
  <c r="BF2063"/>
  <c r="T2063"/>
  <c r="R2063"/>
  <c r="P2063"/>
  <c r="BK2063"/>
  <c r="J2063"/>
  <c r="BE2063"/>
  <c r="BI2057"/>
  <c r="BH2057"/>
  <c r="BG2057"/>
  <c r="BF2057"/>
  <c r="T2057"/>
  <c r="R2057"/>
  <c r="P2057"/>
  <c r="BK2057"/>
  <c r="J2057"/>
  <c r="BE2057"/>
  <c r="BI2052"/>
  <c r="BH2052"/>
  <c r="BG2052"/>
  <c r="BF2052"/>
  <c r="T2052"/>
  <c r="R2052"/>
  <c r="P2052"/>
  <c r="BK2052"/>
  <c r="J2052"/>
  <c r="BE2052"/>
  <c r="BI2047"/>
  <c r="BH2047"/>
  <c r="BG2047"/>
  <c r="BF2047"/>
  <c r="T2047"/>
  <c r="R2047"/>
  <c r="P2047"/>
  <c r="BK2047"/>
  <c r="J2047"/>
  <c r="BE2047"/>
  <c r="BI2042"/>
  <c r="BH2042"/>
  <c r="BG2042"/>
  <c r="BF2042"/>
  <c r="T2042"/>
  <c r="T2041"/>
  <c r="R2042"/>
  <c r="R2041"/>
  <c r="P2042"/>
  <c r="P2041"/>
  <c r="BK2042"/>
  <c r="BK2041"/>
  <c r="J2041"/>
  <c r="J2042"/>
  <c r="BE2042"/>
  <c r="J81"/>
  <c r="BI2040"/>
  <c r="BH2040"/>
  <c r="BG2040"/>
  <c r="BF2040"/>
  <c r="T2040"/>
  <c r="R2040"/>
  <c r="P2040"/>
  <c r="BK2040"/>
  <c r="J2040"/>
  <c r="BE2040"/>
  <c r="BI2039"/>
  <c r="BH2039"/>
  <c r="BG2039"/>
  <c r="BF2039"/>
  <c r="T2039"/>
  <c r="R2039"/>
  <c r="P2039"/>
  <c r="BK2039"/>
  <c r="J2039"/>
  <c r="BE2039"/>
  <c r="BI2038"/>
  <c r="BH2038"/>
  <c r="BG2038"/>
  <c r="BF2038"/>
  <c r="T2038"/>
  <c r="R2038"/>
  <c r="P2038"/>
  <c r="BK2038"/>
  <c r="J2038"/>
  <c r="BE2038"/>
  <c r="BI2036"/>
  <c r="BH2036"/>
  <c r="BG2036"/>
  <c r="BF2036"/>
  <c r="T2036"/>
  <c r="R2036"/>
  <c r="P2036"/>
  <c r="BK2036"/>
  <c r="J2036"/>
  <c r="BE2036"/>
  <c r="BI2030"/>
  <c r="BH2030"/>
  <c r="BG2030"/>
  <c r="BF2030"/>
  <c r="T2030"/>
  <c r="R2030"/>
  <c r="P2030"/>
  <c r="BK2030"/>
  <c r="J2030"/>
  <c r="BE2030"/>
  <c r="BI2024"/>
  <c r="BH2024"/>
  <c r="BG2024"/>
  <c r="BF2024"/>
  <c r="T2024"/>
  <c r="R2024"/>
  <c r="P2024"/>
  <c r="BK2024"/>
  <c r="J2024"/>
  <c r="BE2024"/>
  <c r="BI2018"/>
  <c r="BH2018"/>
  <c r="BG2018"/>
  <c r="BF2018"/>
  <c r="T2018"/>
  <c r="R2018"/>
  <c r="P2018"/>
  <c r="BK2018"/>
  <c r="J2018"/>
  <c r="BE2018"/>
  <c r="BI2011"/>
  <c r="BH2011"/>
  <c r="BG2011"/>
  <c r="BF2011"/>
  <c r="T2011"/>
  <c r="R2011"/>
  <c r="P2011"/>
  <c r="BK2011"/>
  <c r="J2011"/>
  <c r="BE2011"/>
  <c r="BI2003"/>
  <c r="BH2003"/>
  <c r="BG2003"/>
  <c r="BF2003"/>
  <c r="T2003"/>
  <c r="R2003"/>
  <c r="P2003"/>
  <c r="BK2003"/>
  <c r="J2003"/>
  <c r="BE2003"/>
  <c r="BI1997"/>
  <c r="BH1997"/>
  <c r="BG1997"/>
  <c r="BF1997"/>
  <c r="T1997"/>
  <c r="R1997"/>
  <c r="P1997"/>
  <c r="BK1997"/>
  <c r="J1997"/>
  <c r="BE1997"/>
  <c r="BI1991"/>
  <c r="BH1991"/>
  <c r="BG1991"/>
  <c r="BF1991"/>
  <c r="T1991"/>
  <c r="R1991"/>
  <c r="P1991"/>
  <c r="BK1991"/>
  <c r="J1991"/>
  <c r="BE1991"/>
  <c r="BI1990"/>
  <c r="BH1990"/>
  <c r="BG1990"/>
  <c r="BF1990"/>
  <c r="T1990"/>
  <c r="R1990"/>
  <c r="P1990"/>
  <c r="BK1990"/>
  <c r="J1990"/>
  <c r="BE1990"/>
  <c r="BI1989"/>
  <c r="BH1989"/>
  <c r="BG1989"/>
  <c r="BF1989"/>
  <c r="T1989"/>
  <c r="R1989"/>
  <c r="P1989"/>
  <c r="BK1989"/>
  <c r="J1989"/>
  <c r="BE1989"/>
  <c r="BI1988"/>
  <c r="BH1988"/>
  <c r="BG1988"/>
  <c r="BF1988"/>
  <c r="T1988"/>
  <c r="R1988"/>
  <c r="P1988"/>
  <c r="BK1988"/>
  <c r="J1988"/>
  <c r="BE1988"/>
  <c r="BI1982"/>
  <c r="BH1982"/>
  <c r="BG1982"/>
  <c r="BF1982"/>
  <c r="T1982"/>
  <c r="R1982"/>
  <c r="P1982"/>
  <c r="BK1982"/>
  <c r="J1982"/>
  <c r="BE1982"/>
  <c r="BI1981"/>
  <c r="BH1981"/>
  <c r="BG1981"/>
  <c r="BF1981"/>
  <c r="T1981"/>
  <c r="R1981"/>
  <c r="P1981"/>
  <c r="BK1981"/>
  <c r="J1981"/>
  <c r="BE1981"/>
  <c r="BI1980"/>
  <c r="BH1980"/>
  <c r="BG1980"/>
  <c r="BF1980"/>
  <c r="T1980"/>
  <c r="R1980"/>
  <c r="P1980"/>
  <c r="BK1980"/>
  <c r="J1980"/>
  <c r="BE1980"/>
  <c r="BI1979"/>
  <c r="BH1979"/>
  <c r="BG1979"/>
  <c r="BF1979"/>
  <c r="T1979"/>
  <c r="R1979"/>
  <c r="P1979"/>
  <c r="BK1979"/>
  <c r="J1979"/>
  <c r="BE1979"/>
  <c r="BI1978"/>
  <c r="BH1978"/>
  <c r="BG1978"/>
  <c r="BF1978"/>
  <c r="T1978"/>
  <c r="R1978"/>
  <c r="P1978"/>
  <c r="BK1978"/>
  <c r="J1978"/>
  <c r="BE1978"/>
  <c r="BI1977"/>
  <c r="BH1977"/>
  <c r="BG1977"/>
  <c r="BF1977"/>
  <c r="T1977"/>
  <c r="R1977"/>
  <c r="P1977"/>
  <c r="BK1977"/>
  <c r="J1977"/>
  <c r="BE1977"/>
  <c r="BI1971"/>
  <c r="BH1971"/>
  <c r="BG1971"/>
  <c r="BF1971"/>
  <c r="T1971"/>
  <c r="R1971"/>
  <c r="P1971"/>
  <c r="BK1971"/>
  <c r="J1971"/>
  <c r="BE1971"/>
  <c r="BI1970"/>
  <c r="BH1970"/>
  <c r="BG1970"/>
  <c r="BF1970"/>
  <c r="T1970"/>
  <c r="R1970"/>
  <c r="P1970"/>
  <c r="BK1970"/>
  <c r="J1970"/>
  <c r="BE1970"/>
  <c r="BI1964"/>
  <c r="BH1964"/>
  <c r="BG1964"/>
  <c r="BF1964"/>
  <c r="T1964"/>
  <c r="R1964"/>
  <c r="P1964"/>
  <c r="BK1964"/>
  <c r="J1964"/>
  <c r="BE1964"/>
  <c r="BI1961"/>
  <c r="BH1961"/>
  <c r="BG1961"/>
  <c r="BF1961"/>
  <c r="T1961"/>
  <c r="R1961"/>
  <c r="P1961"/>
  <c r="BK1961"/>
  <c r="J1961"/>
  <c r="BE1961"/>
  <c r="BI1958"/>
  <c r="BH1958"/>
  <c r="BG1958"/>
  <c r="BF1958"/>
  <c r="T1958"/>
  <c r="R1958"/>
  <c r="P1958"/>
  <c r="BK1958"/>
  <c r="J1958"/>
  <c r="BE1958"/>
  <c r="BI1955"/>
  <c r="BH1955"/>
  <c r="BG1955"/>
  <c r="BF1955"/>
  <c r="T1955"/>
  <c r="R1955"/>
  <c r="P1955"/>
  <c r="BK1955"/>
  <c r="J1955"/>
  <c r="BE1955"/>
  <c r="BI1949"/>
  <c r="BH1949"/>
  <c r="BG1949"/>
  <c r="BF1949"/>
  <c r="T1949"/>
  <c r="R1949"/>
  <c r="P1949"/>
  <c r="BK1949"/>
  <c r="J1949"/>
  <c r="BE1949"/>
  <c r="BI1946"/>
  <c r="BH1946"/>
  <c r="BG1946"/>
  <c r="BF1946"/>
  <c r="T1946"/>
  <c r="R1946"/>
  <c r="P1946"/>
  <c r="BK1946"/>
  <c r="J1946"/>
  <c r="BE1946"/>
  <c r="BI1943"/>
  <c r="BH1943"/>
  <c r="BG1943"/>
  <c r="BF1943"/>
  <c r="T1943"/>
  <c r="R1943"/>
  <c r="P1943"/>
  <c r="BK1943"/>
  <c r="J1943"/>
  <c r="BE1943"/>
  <c r="BI1941"/>
  <c r="BH1941"/>
  <c r="BG1941"/>
  <c r="BF1941"/>
  <c r="T1941"/>
  <c r="R1941"/>
  <c r="P1941"/>
  <c r="BK1941"/>
  <c r="J1941"/>
  <c r="BE1941"/>
  <c r="BI1934"/>
  <c r="BH1934"/>
  <c r="BG1934"/>
  <c r="BF1934"/>
  <c r="T1934"/>
  <c r="R1934"/>
  <c r="P1934"/>
  <c r="BK1934"/>
  <c r="J1934"/>
  <c r="BE1934"/>
  <c r="BI1932"/>
  <c r="BH1932"/>
  <c r="BG1932"/>
  <c r="BF1932"/>
  <c r="T1932"/>
  <c r="R1932"/>
  <c r="P1932"/>
  <c r="BK1932"/>
  <c r="J1932"/>
  <c r="BE1932"/>
  <c r="BI1925"/>
  <c r="BH1925"/>
  <c r="BG1925"/>
  <c r="BF1925"/>
  <c r="T1925"/>
  <c r="R1925"/>
  <c r="P1925"/>
  <c r="BK1925"/>
  <c r="J1925"/>
  <c r="BE1925"/>
  <c r="BI1923"/>
  <c r="BH1923"/>
  <c r="BG1923"/>
  <c r="BF1923"/>
  <c r="T1923"/>
  <c r="R1923"/>
  <c r="P1923"/>
  <c r="BK1923"/>
  <c r="J1923"/>
  <c r="BE1923"/>
  <c r="BI1913"/>
  <c r="BH1913"/>
  <c r="BG1913"/>
  <c r="BF1913"/>
  <c r="T1913"/>
  <c r="R1913"/>
  <c r="P1913"/>
  <c r="BK1913"/>
  <c r="J1913"/>
  <c r="BE1913"/>
  <c r="BI1911"/>
  <c r="BH1911"/>
  <c r="BG1911"/>
  <c r="BF1911"/>
  <c r="T1911"/>
  <c r="R1911"/>
  <c r="P1911"/>
  <c r="BK1911"/>
  <c r="J1911"/>
  <c r="BE1911"/>
  <c r="BI1901"/>
  <c r="BH1901"/>
  <c r="BG1901"/>
  <c r="BF1901"/>
  <c r="T1901"/>
  <c r="R1901"/>
  <c r="P1901"/>
  <c r="BK1901"/>
  <c r="J1901"/>
  <c r="BE1901"/>
  <c r="BI1899"/>
  <c r="BH1899"/>
  <c r="BG1899"/>
  <c r="BF1899"/>
  <c r="T1899"/>
  <c r="R1899"/>
  <c r="P1899"/>
  <c r="BK1899"/>
  <c r="J1899"/>
  <c r="BE1899"/>
  <c r="BI1892"/>
  <c r="BH1892"/>
  <c r="BG1892"/>
  <c r="BF1892"/>
  <c r="T1892"/>
  <c r="R1892"/>
  <c r="P1892"/>
  <c r="BK1892"/>
  <c r="J1892"/>
  <c r="BE1892"/>
  <c r="BI1888"/>
  <c r="BH1888"/>
  <c r="BG1888"/>
  <c r="BF1888"/>
  <c r="T1888"/>
  <c r="R1888"/>
  <c r="P1888"/>
  <c r="BK1888"/>
  <c r="J1888"/>
  <c r="BE1888"/>
  <c r="BI1885"/>
  <c r="BH1885"/>
  <c r="BG1885"/>
  <c r="BF1885"/>
  <c r="T1885"/>
  <c r="R1885"/>
  <c r="P1885"/>
  <c r="BK1885"/>
  <c r="J1885"/>
  <c r="BE1885"/>
  <c r="BI1881"/>
  <c r="BH1881"/>
  <c r="BG1881"/>
  <c r="BF1881"/>
  <c r="T1881"/>
  <c r="R1881"/>
  <c r="P1881"/>
  <c r="BK1881"/>
  <c r="J1881"/>
  <c r="BE1881"/>
  <c r="BI1878"/>
  <c r="BH1878"/>
  <c r="BG1878"/>
  <c r="BF1878"/>
  <c r="T1878"/>
  <c r="R1878"/>
  <c r="P1878"/>
  <c r="BK1878"/>
  <c r="J1878"/>
  <c r="BE1878"/>
  <c r="BI1873"/>
  <c r="BH1873"/>
  <c r="BG1873"/>
  <c r="BF1873"/>
  <c r="T1873"/>
  <c r="R1873"/>
  <c r="P1873"/>
  <c r="BK1873"/>
  <c r="J1873"/>
  <c r="BE1873"/>
  <c r="BI1869"/>
  <c r="BH1869"/>
  <c r="BG1869"/>
  <c r="BF1869"/>
  <c r="T1869"/>
  <c r="R1869"/>
  <c r="P1869"/>
  <c r="BK1869"/>
  <c r="J1869"/>
  <c r="BE1869"/>
  <c r="BI1866"/>
  <c r="BH1866"/>
  <c r="BG1866"/>
  <c r="BF1866"/>
  <c r="T1866"/>
  <c r="R1866"/>
  <c r="P1866"/>
  <c r="BK1866"/>
  <c r="J1866"/>
  <c r="BE1866"/>
  <c r="BI1863"/>
  <c r="BH1863"/>
  <c r="BG1863"/>
  <c r="BF1863"/>
  <c r="T1863"/>
  <c r="R1863"/>
  <c r="P1863"/>
  <c r="BK1863"/>
  <c r="J1863"/>
  <c r="BE1863"/>
  <c r="BI1859"/>
  <c r="BH1859"/>
  <c r="BG1859"/>
  <c r="BF1859"/>
  <c r="T1859"/>
  <c r="R1859"/>
  <c r="P1859"/>
  <c r="BK1859"/>
  <c r="J1859"/>
  <c r="BE1859"/>
  <c r="BI1852"/>
  <c r="BH1852"/>
  <c r="BG1852"/>
  <c r="BF1852"/>
  <c r="T1852"/>
  <c r="R1852"/>
  <c r="P1852"/>
  <c r="BK1852"/>
  <c r="J1852"/>
  <c r="BE1852"/>
  <c r="BI1849"/>
  <c r="BH1849"/>
  <c r="BG1849"/>
  <c r="BF1849"/>
  <c r="T1849"/>
  <c r="T1848"/>
  <c r="R1849"/>
  <c r="R1848"/>
  <c r="P1849"/>
  <c r="P1848"/>
  <c r="BK1849"/>
  <c r="BK1848"/>
  <c r="J1848"/>
  <c r="J1849"/>
  <c r="BE1849"/>
  <c r="J80"/>
  <c r="BI1847"/>
  <c r="BH1847"/>
  <c r="BG1847"/>
  <c r="BF1847"/>
  <c r="T1847"/>
  <c r="R1847"/>
  <c r="P1847"/>
  <c r="BK1847"/>
  <c r="J1847"/>
  <c r="BE1847"/>
  <c r="BI1842"/>
  <c r="BH1842"/>
  <c r="BG1842"/>
  <c r="BF1842"/>
  <c r="T1842"/>
  <c r="R1842"/>
  <c r="P1842"/>
  <c r="BK1842"/>
  <c r="J1842"/>
  <c r="BE1842"/>
  <c r="BI1837"/>
  <c r="BH1837"/>
  <c r="BG1837"/>
  <c r="BF1837"/>
  <c r="T1837"/>
  <c r="T1836"/>
  <c r="R1837"/>
  <c r="R1836"/>
  <c r="P1837"/>
  <c r="P1836"/>
  <c r="BK1837"/>
  <c r="BK1836"/>
  <c r="J1836"/>
  <c r="J1837"/>
  <c r="BE1837"/>
  <c r="J79"/>
  <c r="BI1835"/>
  <c r="BH1835"/>
  <c r="BG1835"/>
  <c r="BF1835"/>
  <c r="T1835"/>
  <c r="R1835"/>
  <c r="P1835"/>
  <c r="BK1835"/>
  <c r="J1835"/>
  <c r="BE1835"/>
  <c r="BI1831"/>
  <c r="BH1831"/>
  <c r="BG1831"/>
  <c r="BF1831"/>
  <c r="T1831"/>
  <c r="R1831"/>
  <c r="P1831"/>
  <c r="BK1831"/>
  <c r="J1831"/>
  <c r="BE1831"/>
  <c r="BI1825"/>
  <c r="BH1825"/>
  <c r="BG1825"/>
  <c r="BF1825"/>
  <c r="T1825"/>
  <c r="T1824"/>
  <c r="R1825"/>
  <c r="R1824"/>
  <c r="P1825"/>
  <c r="P1824"/>
  <c r="BK1825"/>
  <c r="BK1824"/>
  <c r="J1824"/>
  <c r="J1825"/>
  <c r="BE1825"/>
  <c r="J78"/>
  <c r="BI1822"/>
  <c r="BH1822"/>
  <c r="BG1822"/>
  <c r="BF1822"/>
  <c r="T1822"/>
  <c r="R1822"/>
  <c r="P1822"/>
  <c r="BK1822"/>
  <c r="J1822"/>
  <c r="BE1822"/>
  <c r="BI1820"/>
  <c r="BH1820"/>
  <c r="BG1820"/>
  <c r="BF1820"/>
  <c r="T1820"/>
  <c r="R1820"/>
  <c r="P1820"/>
  <c r="BK1820"/>
  <c r="J1820"/>
  <c r="BE1820"/>
  <c r="BI1815"/>
  <c r="BH1815"/>
  <c r="BG1815"/>
  <c r="BF1815"/>
  <c r="T1815"/>
  <c r="R1815"/>
  <c r="P1815"/>
  <c r="BK1815"/>
  <c r="J1815"/>
  <c r="BE1815"/>
  <c r="BI1807"/>
  <c r="BH1807"/>
  <c r="BG1807"/>
  <c r="BF1807"/>
  <c r="T1807"/>
  <c r="R1807"/>
  <c r="P1807"/>
  <c r="BK1807"/>
  <c r="J1807"/>
  <c r="BE1807"/>
  <c r="BI1799"/>
  <c r="BH1799"/>
  <c r="BG1799"/>
  <c r="BF1799"/>
  <c r="T1799"/>
  <c r="R1799"/>
  <c r="P1799"/>
  <c r="BK1799"/>
  <c r="J1799"/>
  <c r="BE1799"/>
  <c r="BI1791"/>
  <c r="BH1791"/>
  <c r="BG1791"/>
  <c r="BF1791"/>
  <c r="T1791"/>
  <c r="R1791"/>
  <c r="P1791"/>
  <c r="BK1791"/>
  <c r="J1791"/>
  <c r="BE1791"/>
  <c r="BI1783"/>
  <c r="BH1783"/>
  <c r="BG1783"/>
  <c r="BF1783"/>
  <c r="T1783"/>
  <c r="R1783"/>
  <c r="P1783"/>
  <c r="BK1783"/>
  <c r="J1783"/>
  <c r="BE1783"/>
  <c r="BI1775"/>
  <c r="BH1775"/>
  <c r="BG1775"/>
  <c r="BF1775"/>
  <c r="T1775"/>
  <c r="R1775"/>
  <c r="P1775"/>
  <c r="BK1775"/>
  <c r="J1775"/>
  <c r="BE1775"/>
  <c r="BI1774"/>
  <c r="BH1774"/>
  <c r="BG1774"/>
  <c r="BF1774"/>
  <c r="T1774"/>
  <c r="R1774"/>
  <c r="P1774"/>
  <c r="BK1774"/>
  <c r="J1774"/>
  <c r="BE1774"/>
  <c r="BI1773"/>
  <c r="BH1773"/>
  <c r="BG1773"/>
  <c r="BF1773"/>
  <c r="T1773"/>
  <c r="R1773"/>
  <c r="P1773"/>
  <c r="BK1773"/>
  <c r="J1773"/>
  <c r="BE1773"/>
  <c r="BI1772"/>
  <c r="BH1772"/>
  <c r="BG1772"/>
  <c r="BF1772"/>
  <c r="T1772"/>
  <c r="R1772"/>
  <c r="P1772"/>
  <c r="BK1772"/>
  <c r="J1772"/>
  <c r="BE1772"/>
  <c r="BI1771"/>
  <c r="BH1771"/>
  <c r="BG1771"/>
  <c r="BF1771"/>
  <c r="T1771"/>
  <c r="R1771"/>
  <c r="P1771"/>
  <c r="BK1771"/>
  <c r="J1771"/>
  <c r="BE1771"/>
  <c r="BI1763"/>
  <c r="BH1763"/>
  <c r="BG1763"/>
  <c r="BF1763"/>
  <c r="T1763"/>
  <c r="R1763"/>
  <c r="P1763"/>
  <c r="BK1763"/>
  <c r="J1763"/>
  <c r="BE1763"/>
  <c r="BI1755"/>
  <c r="BH1755"/>
  <c r="BG1755"/>
  <c r="BF1755"/>
  <c r="T1755"/>
  <c r="R1755"/>
  <c r="P1755"/>
  <c r="BK1755"/>
  <c r="J1755"/>
  <c r="BE1755"/>
  <c r="BI1747"/>
  <c r="BH1747"/>
  <c r="BG1747"/>
  <c r="BF1747"/>
  <c r="T1747"/>
  <c r="R1747"/>
  <c r="P1747"/>
  <c r="BK1747"/>
  <c r="J1747"/>
  <c r="BE1747"/>
  <c r="BI1739"/>
  <c r="BH1739"/>
  <c r="BG1739"/>
  <c r="BF1739"/>
  <c r="T1739"/>
  <c r="R1739"/>
  <c r="P1739"/>
  <c r="BK1739"/>
  <c r="J1739"/>
  <c r="BE1739"/>
  <c r="BI1731"/>
  <c r="BH1731"/>
  <c r="BG1731"/>
  <c r="BF1731"/>
  <c r="T1731"/>
  <c r="R1731"/>
  <c r="P1731"/>
  <c r="BK1731"/>
  <c r="J1731"/>
  <c r="BE1731"/>
  <c r="BI1723"/>
  <c r="BH1723"/>
  <c r="BG1723"/>
  <c r="BF1723"/>
  <c r="T1723"/>
  <c r="R1723"/>
  <c r="P1723"/>
  <c r="BK1723"/>
  <c r="J1723"/>
  <c r="BE1723"/>
  <c r="BI1715"/>
  <c r="BH1715"/>
  <c r="BG1715"/>
  <c r="BF1715"/>
  <c r="T1715"/>
  <c r="R1715"/>
  <c r="P1715"/>
  <c r="BK1715"/>
  <c r="J1715"/>
  <c r="BE1715"/>
  <c r="BI1707"/>
  <c r="BH1707"/>
  <c r="BG1707"/>
  <c r="BF1707"/>
  <c r="T1707"/>
  <c r="R1707"/>
  <c r="P1707"/>
  <c r="BK1707"/>
  <c r="J1707"/>
  <c r="BE1707"/>
  <c r="BI1699"/>
  <c r="BH1699"/>
  <c r="BG1699"/>
  <c r="BF1699"/>
  <c r="T1699"/>
  <c r="R1699"/>
  <c r="P1699"/>
  <c r="BK1699"/>
  <c r="J1699"/>
  <c r="BE1699"/>
  <c r="BI1691"/>
  <c r="BH1691"/>
  <c r="BG1691"/>
  <c r="BF1691"/>
  <c r="T1691"/>
  <c r="R1691"/>
  <c r="P1691"/>
  <c r="BK1691"/>
  <c r="J1691"/>
  <c r="BE1691"/>
  <c r="BI1683"/>
  <c r="BH1683"/>
  <c r="BG1683"/>
  <c r="BF1683"/>
  <c r="T1683"/>
  <c r="R1683"/>
  <c r="P1683"/>
  <c r="BK1683"/>
  <c r="J1683"/>
  <c r="BE1683"/>
  <c r="BI1675"/>
  <c r="BH1675"/>
  <c r="BG1675"/>
  <c r="BF1675"/>
  <c r="T1675"/>
  <c r="R1675"/>
  <c r="P1675"/>
  <c r="BK1675"/>
  <c r="J1675"/>
  <c r="BE1675"/>
  <c r="BI1667"/>
  <c r="BH1667"/>
  <c r="BG1667"/>
  <c r="BF1667"/>
  <c r="T1667"/>
  <c r="R1667"/>
  <c r="P1667"/>
  <c r="BK1667"/>
  <c r="J1667"/>
  <c r="BE1667"/>
  <c r="BI1659"/>
  <c r="BH1659"/>
  <c r="BG1659"/>
  <c r="BF1659"/>
  <c r="T1659"/>
  <c r="R1659"/>
  <c r="P1659"/>
  <c r="BK1659"/>
  <c r="J1659"/>
  <c r="BE1659"/>
  <c r="BI1651"/>
  <c r="BH1651"/>
  <c r="BG1651"/>
  <c r="BF1651"/>
  <c r="T1651"/>
  <c r="R1651"/>
  <c r="P1651"/>
  <c r="BK1651"/>
  <c r="J1651"/>
  <c r="BE1651"/>
  <c r="BI1643"/>
  <c r="BH1643"/>
  <c r="BG1643"/>
  <c r="BF1643"/>
  <c r="T1643"/>
  <c r="R1643"/>
  <c r="P1643"/>
  <c r="BK1643"/>
  <c r="J1643"/>
  <c r="BE1643"/>
  <c r="BI1635"/>
  <c r="BH1635"/>
  <c r="BG1635"/>
  <c r="BF1635"/>
  <c r="T1635"/>
  <c r="R1635"/>
  <c r="P1635"/>
  <c r="BK1635"/>
  <c r="J1635"/>
  <c r="BE1635"/>
  <c r="BI1627"/>
  <c r="BH1627"/>
  <c r="BG1627"/>
  <c r="BF1627"/>
  <c r="T1627"/>
  <c r="R1627"/>
  <c r="P1627"/>
  <c r="BK1627"/>
  <c r="J1627"/>
  <c r="BE1627"/>
  <c r="BI1619"/>
  <c r="BH1619"/>
  <c r="BG1619"/>
  <c r="BF1619"/>
  <c r="T1619"/>
  <c r="R1619"/>
  <c r="P1619"/>
  <c r="BK1619"/>
  <c r="J1619"/>
  <c r="BE1619"/>
  <c r="BI1611"/>
  <c r="BH1611"/>
  <c r="BG1611"/>
  <c r="BF1611"/>
  <c r="T1611"/>
  <c r="R1611"/>
  <c r="P1611"/>
  <c r="BK1611"/>
  <c r="J1611"/>
  <c r="BE1611"/>
  <c r="BI1603"/>
  <c r="BH1603"/>
  <c r="BG1603"/>
  <c r="BF1603"/>
  <c r="T1603"/>
  <c r="R1603"/>
  <c r="P1603"/>
  <c r="BK1603"/>
  <c r="J1603"/>
  <c r="BE1603"/>
  <c r="BI1595"/>
  <c r="BH1595"/>
  <c r="BG1595"/>
  <c r="BF1595"/>
  <c r="T1595"/>
  <c r="R1595"/>
  <c r="P1595"/>
  <c r="BK1595"/>
  <c r="J1595"/>
  <c r="BE1595"/>
  <c r="BI1587"/>
  <c r="BH1587"/>
  <c r="BG1587"/>
  <c r="BF1587"/>
  <c r="T1587"/>
  <c r="R1587"/>
  <c r="P1587"/>
  <c r="BK1587"/>
  <c r="J1587"/>
  <c r="BE1587"/>
  <c r="BI1579"/>
  <c r="BH1579"/>
  <c r="BG1579"/>
  <c r="BF1579"/>
  <c r="T1579"/>
  <c r="R1579"/>
  <c r="P1579"/>
  <c r="BK1579"/>
  <c r="J1579"/>
  <c r="BE1579"/>
  <c r="BI1571"/>
  <c r="BH1571"/>
  <c r="BG1571"/>
  <c r="BF1571"/>
  <c r="T1571"/>
  <c r="R1571"/>
  <c r="P1571"/>
  <c r="BK1571"/>
  <c r="J1571"/>
  <c r="BE1571"/>
  <c r="BI1563"/>
  <c r="BH1563"/>
  <c r="BG1563"/>
  <c r="BF1563"/>
  <c r="T1563"/>
  <c r="R1563"/>
  <c r="P1563"/>
  <c r="BK1563"/>
  <c r="J1563"/>
  <c r="BE1563"/>
  <c r="BI1555"/>
  <c r="BH1555"/>
  <c r="BG1555"/>
  <c r="BF1555"/>
  <c r="T1555"/>
  <c r="R1555"/>
  <c r="P1555"/>
  <c r="BK1555"/>
  <c r="J1555"/>
  <c r="BE1555"/>
  <c r="BI1547"/>
  <c r="BH1547"/>
  <c r="BG1547"/>
  <c r="BF1547"/>
  <c r="T1547"/>
  <c r="R1547"/>
  <c r="P1547"/>
  <c r="BK1547"/>
  <c r="J1547"/>
  <c r="BE1547"/>
  <c r="BI1539"/>
  <c r="BH1539"/>
  <c r="BG1539"/>
  <c r="BF1539"/>
  <c r="T1539"/>
  <c r="R1539"/>
  <c r="P1539"/>
  <c r="BK1539"/>
  <c r="J1539"/>
  <c r="BE1539"/>
  <c r="BI1531"/>
  <c r="BH1531"/>
  <c r="BG1531"/>
  <c r="BF1531"/>
  <c r="T1531"/>
  <c r="R1531"/>
  <c r="P1531"/>
  <c r="BK1531"/>
  <c r="J1531"/>
  <c r="BE1531"/>
  <c r="BI1523"/>
  <c r="BH1523"/>
  <c r="BG1523"/>
  <c r="BF1523"/>
  <c r="T1523"/>
  <c r="R1523"/>
  <c r="P1523"/>
  <c r="BK1523"/>
  <c r="J1523"/>
  <c r="BE1523"/>
  <c r="BI1515"/>
  <c r="BH1515"/>
  <c r="BG1515"/>
  <c r="BF1515"/>
  <c r="T1515"/>
  <c r="R1515"/>
  <c r="P1515"/>
  <c r="BK1515"/>
  <c r="J1515"/>
  <c r="BE1515"/>
  <c r="BI1507"/>
  <c r="BH1507"/>
  <c r="BG1507"/>
  <c r="BF1507"/>
  <c r="T1507"/>
  <c r="R1507"/>
  <c r="P1507"/>
  <c r="BK1507"/>
  <c r="J1507"/>
  <c r="BE1507"/>
  <c r="BI1499"/>
  <c r="BH1499"/>
  <c r="BG1499"/>
  <c r="BF1499"/>
  <c r="T1499"/>
  <c r="R1499"/>
  <c r="P1499"/>
  <c r="BK1499"/>
  <c r="J1499"/>
  <c r="BE1499"/>
  <c r="BI1491"/>
  <c r="BH1491"/>
  <c r="BG1491"/>
  <c r="BF1491"/>
  <c r="T1491"/>
  <c r="R1491"/>
  <c r="P1491"/>
  <c r="BK1491"/>
  <c r="J1491"/>
  <c r="BE1491"/>
  <c r="BI1483"/>
  <c r="BH1483"/>
  <c r="BG1483"/>
  <c r="BF1483"/>
  <c r="T1483"/>
  <c r="R1483"/>
  <c r="P1483"/>
  <c r="BK1483"/>
  <c r="J1483"/>
  <c r="BE1483"/>
  <c r="BI1475"/>
  <c r="BH1475"/>
  <c r="BG1475"/>
  <c r="BF1475"/>
  <c r="T1475"/>
  <c r="R1475"/>
  <c r="P1475"/>
  <c r="BK1475"/>
  <c r="J1475"/>
  <c r="BE1475"/>
  <c r="BI1467"/>
  <c r="BH1467"/>
  <c r="BG1467"/>
  <c r="BF1467"/>
  <c r="T1467"/>
  <c r="R1467"/>
  <c r="P1467"/>
  <c r="BK1467"/>
  <c r="J1467"/>
  <c r="BE1467"/>
  <c r="BI1459"/>
  <c r="BH1459"/>
  <c r="BG1459"/>
  <c r="BF1459"/>
  <c r="T1459"/>
  <c r="R1459"/>
  <c r="P1459"/>
  <c r="BK1459"/>
  <c r="J1459"/>
  <c r="BE1459"/>
  <c r="BI1451"/>
  <c r="BH1451"/>
  <c r="BG1451"/>
  <c r="BF1451"/>
  <c r="T1451"/>
  <c r="R1451"/>
  <c r="P1451"/>
  <c r="BK1451"/>
  <c r="J1451"/>
  <c r="BE1451"/>
  <c r="BI1443"/>
  <c r="BH1443"/>
  <c r="BG1443"/>
  <c r="BF1443"/>
  <c r="T1443"/>
  <c r="R1443"/>
  <c r="P1443"/>
  <c r="BK1443"/>
  <c r="J1443"/>
  <c r="BE1443"/>
  <c r="BI1435"/>
  <c r="BH1435"/>
  <c r="BG1435"/>
  <c r="BF1435"/>
  <c r="T1435"/>
  <c r="R1435"/>
  <c r="P1435"/>
  <c r="BK1435"/>
  <c r="J1435"/>
  <c r="BE1435"/>
  <c r="BI1427"/>
  <c r="BH1427"/>
  <c r="BG1427"/>
  <c r="BF1427"/>
  <c r="T1427"/>
  <c r="R1427"/>
  <c r="P1427"/>
  <c r="BK1427"/>
  <c r="J1427"/>
  <c r="BE1427"/>
  <c r="BI1419"/>
  <c r="BH1419"/>
  <c r="BG1419"/>
  <c r="BF1419"/>
  <c r="T1419"/>
  <c r="R1419"/>
  <c r="P1419"/>
  <c r="BK1419"/>
  <c r="J1419"/>
  <c r="BE1419"/>
  <c r="BI1411"/>
  <c r="BH1411"/>
  <c r="BG1411"/>
  <c r="BF1411"/>
  <c r="T1411"/>
  <c r="R1411"/>
  <c r="P1411"/>
  <c r="BK1411"/>
  <c r="J1411"/>
  <c r="BE1411"/>
  <c r="BI1403"/>
  <c r="BH1403"/>
  <c r="BG1403"/>
  <c r="BF1403"/>
  <c r="T1403"/>
  <c r="R1403"/>
  <c r="P1403"/>
  <c r="BK1403"/>
  <c r="J1403"/>
  <c r="BE1403"/>
  <c r="BI1395"/>
  <c r="BH1395"/>
  <c r="BG1395"/>
  <c r="BF1395"/>
  <c r="T1395"/>
  <c r="R1395"/>
  <c r="P1395"/>
  <c r="BK1395"/>
  <c r="J1395"/>
  <c r="BE1395"/>
  <c r="BI1387"/>
  <c r="BH1387"/>
  <c r="BG1387"/>
  <c r="BF1387"/>
  <c r="T1387"/>
  <c r="R1387"/>
  <c r="P1387"/>
  <c r="BK1387"/>
  <c r="J1387"/>
  <c r="BE1387"/>
  <c r="BI1379"/>
  <c r="BH1379"/>
  <c r="BG1379"/>
  <c r="BF1379"/>
  <c r="T1379"/>
  <c r="R1379"/>
  <c r="P1379"/>
  <c r="BK1379"/>
  <c r="J1379"/>
  <c r="BE1379"/>
  <c r="BI1371"/>
  <c r="BH1371"/>
  <c r="BG1371"/>
  <c r="BF1371"/>
  <c r="T1371"/>
  <c r="R1371"/>
  <c r="P1371"/>
  <c r="BK1371"/>
  <c r="J1371"/>
  <c r="BE1371"/>
  <c r="BI1363"/>
  <c r="BH1363"/>
  <c r="BG1363"/>
  <c r="BF1363"/>
  <c r="T1363"/>
  <c r="R1363"/>
  <c r="P1363"/>
  <c r="BK1363"/>
  <c r="J1363"/>
  <c r="BE1363"/>
  <c r="BI1355"/>
  <c r="BH1355"/>
  <c r="BG1355"/>
  <c r="BF1355"/>
  <c r="T1355"/>
  <c r="R1355"/>
  <c r="P1355"/>
  <c r="BK1355"/>
  <c r="J1355"/>
  <c r="BE1355"/>
  <c r="BI1347"/>
  <c r="BH1347"/>
  <c r="BG1347"/>
  <c r="BF1347"/>
  <c r="T1347"/>
  <c r="R1347"/>
  <c r="P1347"/>
  <c r="BK1347"/>
  <c r="J1347"/>
  <c r="BE1347"/>
  <c r="BI1339"/>
  <c r="BH1339"/>
  <c r="BG1339"/>
  <c r="BF1339"/>
  <c r="T1339"/>
  <c r="R1339"/>
  <c r="P1339"/>
  <c r="BK1339"/>
  <c r="J1339"/>
  <c r="BE1339"/>
  <c r="BI1331"/>
  <c r="BH1331"/>
  <c r="BG1331"/>
  <c r="BF1331"/>
  <c r="T1331"/>
  <c r="R1331"/>
  <c r="P1331"/>
  <c r="BK1331"/>
  <c r="J1331"/>
  <c r="BE1331"/>
  <c r="BI1323"/>
  <c r="BH1323"/>
  <c r="BG1323"/>
  <c r="BF1323"/>
  <c r="T1323"/>
  <c r="R1323"/>
  <c r="P1323"/>
  <c r="BK1323"/>
  <c r="J1323"/>
  <c r="BE1323"/>
  <c r="BI1315"/>
  <c r="BH1315"/>
  <c r="BG1315"/>
  <c r="BF1315"/>
  <c r="T1315"/>
  <c r="R1315"/>
  <c r="P1315"/>
  <c r="BK1315"/>
  <c r="J1315"/>
  <c r="BE1315"/>
  <c r="BI1307"/>
  <c r="BH1307"/>
  <c r="BG1307"/>
  <c r="BF1307"/>
  <c r="T1307"/>
  <c r="R1307"/>
  <c r="P1307"/>
  <c r="BK1307"/>
  <c r="J1307"/>
  <c r="BE1307"/>
  <c r="BI1299"/>
  <c r="BH1299"/>
  <c r="BG1299"/>
  <c r="BF1299"/>
  <c r="T1299"/>
  <c r="R1299"/>
  <c r="P1299"/>
  <c r="BK1299"/>
  <c r="J1299"/>
  <c r="BE1299"/>
  <c r="BI1291"/>
  <c r="BH1291"/>
  <c r="BG1291"/>
  <c r="BF1291"/>
  <c r="T1291"/>
  <c r="R1291"/>
  <c r="P1291"/>
  <c r="BK1291"/>
  <c r="J1291"/>
  <c r="BE1291"/>
  <c r="BI1283"/>
  <c r="BH1283"/>
  <c r="BG1283"/>
  <c r="BF1283"/>
  <c r="T1283"/>
  <c r="R1283"/>
  <c r="P1283"/>
  <c r="BK1283"/>
  <c r="J1283"/>
  <c r="BE1283"/>
  <c r="BI1275"/>
  <c r="BH1275"/>
  <c r="BG1275"/>
  <c r="BF1275"/>
  <c r="T1275"/>
  <c r="T1274"/>
  <c r="R1275"/>
  <c r="R1274"/>
  <c r="P1275"/>
  <c r="P1274"/>
  <c r="BK1275"/>
  <c r="BK1274"/>
  <c r="J1274"/>
  <c r="J1275"/>
  <c r="BE1275"/>
  <c r="J77"/>
  <c r="BI1273"/>
  <c r="BH1273"/>
  <c r="BG1273"/>
  <c r="BF1273"/>
  <c r="T1273"/>
  <c r="R1273"/>
  <c r="P1273"/>
  <c r="BK1273"/>
  <c r="J1273"/>
  <c r="BE1273"/>
  <c r="BI1272"/>
  <c r="BH1272"/>
  <c r="BG1272"/>
  <c r="BF1272"/>
  <c r="T1272"/>
  <c r="R1272"/>
  <c r="P1272"/>
  <c r="BK1272"/>
  <c r="J1272"/>
  <c r="BE1272"/>
  <c r="BI1266"/>
  <c r="BH1266"/>
  <c r="BG1266"/>
  <c r="BF1266"/>
  <c r="T1266"/>
  <c r="R1266"/>
  <c r="P1266"/>
  <c r="BK1266"/>
  <c r="J1266"/>
  <c r="BE1266"/>
  <c r="BI1261"/>
  <c r="BH1261"/>
  <c r="BG1261"/>
  <c r="BF1261"/>
  <c r="T1261"/>
  <c r="R1261"/>
  <c r="P1261"/>
  <c r="BK1261"/>
  <c r="J1261"/>
  <c r="BE1261"/>
  <c r="BI1256"/>
  <c r="BH1256"/>
  <c r="BG1256"/>
  <c r="BF1256"/>
  <c r="T1256"/>
  <c r="R1256"/>
  <c r="P1256"/>
  <c r="BK1256"/>
  <c r="J1256"/>
  <c r="BE1256"/>
  <c r="BI1251"/>
  <c r="BH1251"/>
  <c r="BG1251"/>
  <c r="BF1251"/>
  <c r="T1251"/>
  <c r="R1251"/>
  <c r="P1251"/>
  <c r="BK1251"/>
  <c r="J1251"/>
  <c r="BE1251"/>
  <c r="BI1246"/>
  <c r="BH1246"/>
  <c r="BG1246"/>
  <c r="BF1246"/>
  <c r="T1246"/>
  <c r="R1246"/>
  <c r="P1246"/>
  <c r="BK1246"/>
  <c r="J1246"/>
  <c r="BE1246"/>
  <c r="BI1237"/>
  <c r="BH1237"/>
  <c r="BG1237"/>
  <c r="BF1237"/>
  <c r="T1237"/>
  <c r="R1237"/>
  <c r="P1237"/>
  <c r="BK1237"/>
  <c r="J1237"/>
  <c r="BE1237"/>
  <c r="BI1232"/>
  <c r="BH1232"/>
  <c r="BG1232"/>
  <c r="BF1232"/>
  <c r="T1232"/>
  <c r="R1232"/>
  <c r="P1232"/>
  <c r="BK1232"/>
  <c r="J1232"/>
  <c r="BE1232"/>
  <c r="BI1225"/>
  <c r="BH1225"/>
  <c r="BG1225"/>
  <c r="BF1225"/>
  <c r="T1225"/>
  <c r="R1225"/>
  <c r="P1225"/>
  <c r="BK1225"/>
  <c r="J1225"/>
  <c r="BE1225"/>
  <c r="BI1220"/>
  <c r="BH1220"/>
  <c r="BG1220"/>
  <c r="BF1220"/>
  <c r="T1220"/>
  <c r="R1220"/>
  <c r="P1220"/>
  <c r="BK1220"/>
  <c r="J1220"/>
  <c r="BE1220"/>
  <c r="BI1215"/>
  <c r="BH1215"/>
  <c r="BG1215"/>
  <c r="BF1215"/>
  <c r="T1215"/>
  <c r="R1215"/>
  <c r="P1215"/>
  <c r="BK1215"/>
  <c r="J1215"/>
  <c r="BE1215"/>
  <c r="BI1210"/>
  <c r="BH1210"/>
  <c r="BG1210"/>
  <c r="BF1210"/>
  <c r="T1210"/>
  <c r="R1210"/>
  <c r="P1210"/>
  <c r="BK1210"/>
  <c r="J1210"/>
  <c r="BE1210"/>
  <c r="BI1201"/>
  <c r="BH1201"/>
  <c r="BG1201"/>
  <c r="BF1201"/>
  <c r="T1201"/>
  <c r="R1201"/>
  <c r="P1201"/>
  <c r="BK1201"/>
  <c r="J1201"/>
  <c r="BE1201"/>
  <c r="BI1196"/>
  <c r="BH1196"/>
  <c r="BG1196"/>
  <c r="BF1196"/>
  <c r="T1196"/>
  <c r="R1196"/>
  <c r="P1196"/>
  <c r="BK1196"/>
  <c r="J1196"/>
  <c r="BE1196"/>
  <c r="BI1188"/>
  <c r="BH1188"/>
  <c r="BG1188"/>
  <c r="BF1188"/>
  <c r="T1188"/>
  <c r="T1187"/>
  <c r="R1188"/>
  <c r="R1187"/>
  <c r="P1188"/>
  <c r="P1187"/>
  <c r="BK1188"/>
  <c r="BK1187"/>
  <c r="J1187"/>
  <c r="J1188"/>
  <c r="BE1188"/>
  <c r="J76"/>
  <c r="BI1186"/>
  <c r="BH1186"/>
  <c r="BG1186"/>
  <c r="BF1186"/>
  <c r="T1186"/>
  <c r="R1186"/>
  <c r="P1186"/>
  <c r="BK1186"/>
  <c r="J1186"/>
  <c r="BE1186"/>
  <c r="BI1179"/>
  <c r="BH1179"/>
  <c r="BG1179"/>
  <c r="BF1179"/>
  <c r="T1179"/>
  <c r="R1179"/>
  <c r="P1179"/>
  <c r="BK1179"/>
  <c r="J1179"/>
  <c r="BE1179"/>
  <c r="BI1173"/>
  <c r="BH1173"/>
  <c r="BG1173"/>
  <c r="BF1173"/>
  <c r="T1173"/>
  <c r="R1173"/>
  <c r="P1173"/>
  <c r="BK1173"/>
  <c r="J1173"/>
  <c r="BE1173"/>
  <c r="BI1167"/>
  <c r="BH1167"/>
  <c r="BG1167"/>
  <c r="BF1167"/>
  <c r="T1167"/>
  <c r="R1167"/>
  <c r="P1167"/>
  <c r="BK1167"/>
  <c r="J1167"/>
  <c r="BE1167"/>
  <c r="BI1161"/>
  <c r="BH1161"/>
  <c r="BG1161"/>
  <c r="BF1161"/>
  <c r="T1161"/>
  <c r="R1161"/>
  <c r="P1161"/>
  <c r="BK1161"/>
  <c r="J1161"/>
  <c r="BE1161"/>
  <c r="BI1155"/>
  <c r="BH1155"/>
  <c r="BG1155"/>
  <c r="BF1155"/>
  <c r="T1155"/>
  <c r="R1155"/>
  <c r="P1155"/>
  <c r="BK1155"/>
  <c r="J1155"/>
  <c r="BE1155"/>
  <c r="BI1149"/>
  <c r="BH1149"/>
  <c r="BG1149"/>
  <c r="BF1149"/>
  <c r="T1149"/>
  <c r="R1149"/>
  <c r="P1149"/>
  <c r="BK1149"/>
  <c r="J1149"/>
  <c r="BE1149"/>
  <c r="BI1143"/>
  <c r="BH1143"/>
  <c r="BG1143"/>
  <c r="BF1143"/>
  <c r="T1143"/>
  <c r="R1143"/>
  <c r="P1143"/>
  <c r="BK1143"/>
  <c r="J1143"/>
  <c r="BE1143"/>
  <c r="BI1137"/>
  <c r="BH1137"/>
  <c r="BG1137"/>
  <c r="BF1137"/>
  <c r="T1137"/>
  <c r="R1137"/>
  <c r="P1137"/>
  <c r="BK1137"/>
  <c r="J1137"/>
  <c r="BE1137"/>
  <c r="BI1131"/>
  <c r="BH1131"/>
  <c r="BG1131"/>
  <c r="BF1131"/>
  <c r="T1131"/>
  <c r="R1131"/>
  <c r="P1131"/>
  <c r="BK1131"/>
  <c r="J1131"/>
  <c r="BE1131"/>
  <c r="BI1125"/>
  <c r="BH1125"/>
  <c r="BG1125"/>
  <c r="BF1125"/>
  <c r="T1125"/>
  <c r="R1125"/>
  <c r="P1125"/>
  <c r="BK1125"/>
  <c r="J1125"/>
  <c r="BE1125"/>
  <c r="BI1119"/>
  <c r="BH1119"/>
  <c r="BG1119"/>
  <c r="BF1119"/>
  <c r="T1119"/>
  <c r="R1119"/>
  <c r="P1119"/>
  <c r="BK1119"/>
  <c r="J1119"/>
  <c r="BE1119"/>
  <c r="BI1113"/>
  <c r="BH1113"/>
  <c r="BG1113"/>
  <c r="BF1113"/>
  <c r="T1113"/>
  <c r="R1113"/>
  <c r="P1113"/>
  <c r="BK1113"/>
  <c r="J1113"/>
  <c r="BE1113"/>
  <c r="BI1112"/>
  <c r="BH1112"/>
  <c r="BG1112"/>
  <c r="BF1112"/>
  <c r="T1112"/>
  <c r="R1112"/>
  <c r="P1112"/>
  <c r="BK1112"/>
  <c r="J1112"/>
  <c r="BE1112"/>
  <c r="BI1106"/>
  <c r="BH1106"/>
  <c r="BG1106"/>
  <c r="BF1106"/>
  <c r="T1106"/>
  <c r="T1105"/>
  <c r="R1106"/>
  <c r="R1105"/>
  <c r="P1106"/>
  <c r="P1105"/>
  <c r="BK1106"/>
  <c r="BK1105"/>
  <c r="J1105"/>
  <c r="J1106"/>
  <c r="BE1106"/>
  <c r="J75"/>
  <c r="BI1104"/>
  <c r="BH1104"/>
  <c r="BG1104"/>
  <c r="BF1104"/>
  <c r="T1104"/>
  <c r="R1104"/>
  <c r="P1104"/>
  <c r="BK1104"/>
  <c r="J1104"/>
  <c r="BE1104"/>
  <c r="BI1096"/>
  <c r="BH1096"/>
  <c r="BG1096"/>
  <c r="BF1096"/>
  <c r="T1096"/>
  <c r="R1096"/>
  <c r="P1096"/>
  <c r="BK1096"/>
  <c r="J1096"/>
  <c r="BE1096"/>
  <c r="BI1087"/>
  <c r="BH1087"/>
  <c r="BG1087"/>
  <c r="BF1087"/>
  <c r="T1087"/>
  <c r="R1087"/>
  <c r="P1087"/>
  <c r="BK1087"/>
  <c r="J1087"/>
  <c r="BE1087"/>
  <c r="BI1081"/>
  <c r="BH1081"/>
  <c r="BG1081"/>
  <c r="BF1081"/>
  <c r="T1081"/>
  <c r="R1081"/>
  <c r="P1081"/>
  <c r="BK1081"/>
  <c r="J1081"/>
  <c r="BE1081"/>
  <c r="BI1075"/>
  <c r="BH1075"/>
  <c r="BG1075"/>
  <c r="BF1075"/>
  <c r="T1075"/>
  <c r="R1075"/>
  <c r="P1075"/>
  <c r="BK1075"/>
  <c r="J1075"/>
  <c r="BE1075"/>
  <c r="BI1069"/>
  <c r="BH1069"/>
  <c r="BG1069"/>
  <c r="BF1069"/>
  <c r="T1069"/>
  <c r="R1069"/>
  <c r="P1069"/>
  <c r="BK1069"/>
  <c r="J1069"/>
  <c r="BE1069"/>
  <c r="BI1063"/>
  <c r="BH1063"/>
  <c r="BG1063"/>
  <c r="BF1063"/>
  <c r="T1063"/>
  <c r="R1063"/>
  <c r="P1063"/>
  <c r="BK1063"/>
  <c r="J1063"/>
  <c r="BE1063"/>
  <c r="BI1057"/>
  <c r="BH1057"/>
  <c r="BG1057"/>
  <c r="BF1057"/>
  <c r="T1057"/>
  <c r="T1056"/>
  <c r="R1057"/>
  <c r="R1056"/>
  <c r="P1057"/>
  <c r="P1056"/>
  <c r="BK1057"/>
  <c r="BK1056"/>
  <c r="J1056"/>
  <c r="J1057"/>
  <c r="BE1057"/>
  <c r="J74"/>
  <c r="BI1055"/>
  <c r="BH1055"/>
  <c r="BG1055"/>
  <c r="BF1055"/>
  <c r="T1055"/>
  <c r="R1055"/>
  <c r="P1055"/>
  <c r="BK1055"/>
  <c r="J1055"/>
  <c r="BE1055"/>
  <c r="BI1049"/>
  <c r="BH1049"/>
  <c r="BG1049"/>
  <c r="BF1049"/>
  <c r="T1049"/>
  <c r="R1049"/>
  <c r="P1049"/>
  <c r="BK1049"/>
  <c r="J1049"/>
  <c r="BE1049"/>
  <c r="BI1043"/>
  <c r="BH1043"/>
  <c r="BG1043"/>
  <c r="BF1043"/>
  <c r="T1043"/>
  <c r="R1043"/>
  <c r="P1043"/>
  <c r="BK1043"/>
  <c r="J1043"/>
  <c r="BE1043"/>
  <c r="BI1038"/>
  <c r="BH1038"/>
  <c r="BG1038"/>
  <c r="BF1038"/>
  <c r="T1038"/>
  <c r="T1037"/>
  <c r="R1038"/>
  <c r="R1037"/>
  <c r="P1038"/>
  <c r="P1037"/>
  <c r="BK1038"/>
  <c r="BK1037"/>
  <c r="J1037"/>
  <c r="J1038"/>
  <c r="BE1038"/>
  <c r="J73"/>
  <c r="BI1036"/>
  <c r="BH1036"/>
  <c r="BG1036"/>
  <c r="BF1036"/>
  <c r="T1036"/>
  <c r="R1036"/>
  <c r="P1036"/>
  <c r="BK1036"/>
  <c r="J1036"/>
  <c r="BE1036"/>
  <c r="BI1030"/>
  <c r="BH1030"/>
  <c r="BG1030"/>
  <c r="BF1030"/>
  <c r="T1030"/>
  <c r="R1030"/>
  <c r="P1030"/>
  <c r="BK1030"/>
  <c r="J1030"/>
  <c r="BE1030"/>
  <c r="BI1024"/>
  <c r="BH1024"/>
  <c r="BG1024"/>
  <c r="BF1024"/>
  <c r="T1024"/>
  <c r="R1024"/>
  <c r="P1024"/>
  <c r="BK1024"/>
  <c r="J1024"/>
  <c r="BE1024"/>
  <c r="BI1018"/>
  <c r="BH1018"/>
  <c r="BG1018"/>
  <c r="BF1018"/>
  <c r="T1018"/>
  <c r="T1017"/>
  <c r="R1018"/>
  <c r="R1017"/>
  <c r="P1018"/>
  <c r="P1017"/>
  <c r="BK1018"/>
  <c r="BK1017"/>
  <c r="J1017"/>
  <c r="J1018"/>
  <c r="BE1018"/>
  <c r="J72"/>
  <c r="BI1016"/>
  <c r="BH1016"/>
  <c r="BG1016"/>
  <c r="BF1016"/>
  <c r="T1016"/>
  <c r="R1016"/>
  <c r="P1016"/>
  <c r="BK1016"/>
  <c r="J1016"/>
  <c r="BE1016"/>
  <c r="BI1010"/>
  <c r="BH1010"/>
  <c r="BG1010"/>
  <c r="BF1010"/>
  <c r="T1010"/>
  <c r="R1010"/>
  <c r="P1010"/>
  <c r="BK1010"/>
  <c r="J1010"/>
  <c r="BE1010"/>
  <c r="BI1003"/>
  <c r="BH1003"/>
  <c r="BG1003"/>
  <c r="BF1003"/>
  <c r="T1003"/>
  <c r="R1003"/>
  <c r="P1003"/>
  <c r="BK1003"/>
  <c r="J1003"/>
  <c r="BE1003"/>
  <c r="BI996"/>
  <c r="BH996"/>
  <c r="BG996"/>
  <c r="BF996"/>
  <c r="T996"/>
  <c r="R996"/>
  <c r="P996"/>
  <c r="BK996"/>
  <c r="J996"/>
  <c r="BE996"/>
  <c r="BI995"/>
  <c r="BH995"/>
  <c r="BG995"/>
  <c r="BF995"/>
  <c r="T995"/>
  <c r="R995"/>
  <c r="P995"/>
  <c r="BK995"/>
  <c r="J995"/>
  <c r="BE995"/>
  <c r="BI988"/>
  <c r="BH988"/>
  <c r="BG988"/>
  <c r="BF988"/>
  <c r="T988"/>
  <c r="R988"/>
  <c r="P988"/>
  <c r="BK988"/>
  <c r="J988"/>
  <c r="BE988"/>
  <c r="BI982"/>
  <c r="BH982"/>
  <c r="BG982"/>
  <c r="BF982"/>
  <c r="T982"/>
  <c r="R982"/>
  <c r="P982"/>
  <c r="BK982"/>
  <c r="J982"/>
  <c r="BE982"/>
  <c r="BI981"/>
  <c r="BH981"/>
  <c r="BG981"/>
  <c r="BF981"/>
  <c r="T981"/>
  <c r="R981"/>
  <c r="P981"/>
  <c r="BK981"/>
  <c r="J981"/>
  <c r="BE981"/>
  <c r="BI974"/>
  <c r="BH974"/>
  <c r="BG974"/>
  <c r="BF974"/>
  <c r="T974"/>
  <c r="R974"/>
  <c r="P974"/>
  <c r="BK974"/>
  <c r="J974"/>
  <c r="BE974"/>
  <c r="BI967"/>
  <c r="BH967"/>
  <c r="BG967"/>
  <c r="BF967"/>
  <c r="T967"/>
  <c r="R967"/>
  <c r="P967"/>
  <c r="BK967"/>
  <c r="J967"/>
  <c r="BE967"/>
  <c r="BI961"/>
  <c r="BH961"/>
  <c r="BG961"/>
  <c r="BF961"/>
  <c r="T961"/>
  <c r="R961"/>
  <c r="P961"/>
  <c r="BK961"/>
  <c r="J961"/>
  <c r="BE961"/>
  <c r="BI955"/>
  <c r="BH955"/>
  <c r="BG955"/>
  <c r="BF955"/>
  <c r="T955"/>
  <c r="R955"/>
  <c r="P955"/>
  <c r="BK955"/>
  <c r="J955"/>
  <c r="BE955"/>
  <c r="BI948"/>
  <c r="BH948"/>
  <c r="BG948"/>
  <c r="BF948"/>
  <c r="T948"/>
  <c r="R948"/>
  <c r="P948"/>
  <c r="BK948"/>
  <c r="J948"/>
  <c r="BE948"/>
  <c r="BI945"/>
  <c r="BH945"/>
  <c r="BG945"/>
  <c r="BF945"/>
  <c r="T945"/>
  <c r="R945"/>
  <c r="P945"/>
  <c r="BK945"/>
  <c r="J945"/>
  <c r="BE945"/>
  <c r="BI942"/>
  <c r="BH942"/>
  <c r="BG942"/>
  <c r="BF942"/>
  <c r="T942"/>
  <c r="R942"/>
  <c r="P942"/>
  <c r="BK942"/>
  <c r="J942"/>
  <c r="BE942"/>
  <c r="BI941"/>
  <c r="BH941"/>
  <c r="BG941"/>
  <c r="BF941"/>
  <c r="T941"/>
  <c r="R941"/>
  <c r="P941"/>
  <c r="BK941"/>
  <c r="J941"/>
  <c r="BE941"/>
  <c r="BI940"/>
  <c r="BH940"/>
  <c r="BG940"/>
  <c r="BF940"/>
  <c r="T940"/>
  <c r="R940"/>
  <c r="P940"/>
  <c r="BK940"/>
  <c r="J940"/>
  <c r="BE940"/>
  <c r="BI934"/>
  <c r="BH934"/>
  <c r="BG934"/>
  <c r="BF934"/>
  <c r="T934"/>
  <c r="R934"/>
  <c r="P934"/>
  <c r="BK934"/>
  <c r="J934"/>
  <c r="BE934"/>
  <c r="BI931"/>
  <c r="BH931"/>
  <c r="BG931"/>
  <c r="BF931"/>
  <c r="T931"/>
  <c r="R931"/>
  <c r="P931"/>
  <c r="BK931"/>
  <c r="J931"/>
  <c r="BE931"/>
  <c r="BI924"/>
  <c r="BH924"/>
  <c r="BG924"/>
  <c r="BF924"/>
  <c r="T924"/>
  <c r="R924"/>
  <c r="P924"/>
  <c r="BK924"/>
  <c r="J924"/>
  <c r="BE924"/>
  <c r="BI917"/>
  <c r="BH917"/>
  <c r="BG917"/>
  <c r="BF917"/>
  <c r="T917"/>
  <c r="R917"/>
  <c r="P917"/>
  <c r="BK917"/>
  <c r="J917"/>
  <c r="BE917"/>
  <c r="BI910"/>
  <c r="BH910"/>
  <c r="BG910"/>
  <c r="BF910"/>
  <c r="T910"/>
  <c r="R910"/>
  <c r="P910"/>
  <c r="BK910"/>
  <c r="J910"/>
  <c r="BE910"/>
  <c r="BI901"/>
  <c r="BH901"/>
  <c r="BG901"/>
  <c r="BF901"/>
  <c r="T901"/>
  <c r="R901"/>
  <c r="P901"/>
  <c r="BK901"/>
  <c r="J901"/>
  <c r="BE901"/>
  <c r="BI898"/>
  <c r="BH898"/>
  <c r="BG898"/>
  <c r="BF898"/>
  <c r="T898"/>
  <c r="R898"/>
  <c r="P898"/>
  <c r="BK898"/>
  <c r="J898"/>
  <c r="BE898"/>
  <c r="BI896"/>
  <c r="BH896"/>
  <c r="BG896"/>
  <c r="BF896"/>
  <c r="T896"/>
  <c r="R896"/>
  <c r="P896"/>
  <c r="BK896"/>
  <c r="J896"/>
  <c r="BE896"/>
  <c r="BI889"/>
  <c r="BH889"/>
  <c r="BG889"/>
  <c r="BF889"/>
  <c r="T889"/>
  <c r="R889"/>
  <c r="P889"/>
  <c r="BK889"/>
  <c r="J889"/>
  <c r="BE889"/>
  <c r="BI882"/>
  <c r="BH882"/>
  <c r="BG882"/>
  <c r="BF882"/>
  <c r="T882"/>
  <c r="R882"/>
  <c r="P882"/>
  <c r="BK882"/>
  <c r="J882"/>
  <c r="BE882"/>
  <c r="BI873"/>
  <c r="BH873"/>
  <c r="BG873"/>
  <c r="BF873"/>
  <c r="T873"/>
  <c r="R873"/>
  <c r="P873"/>
  <c r="BK873"/>
  <c r="J873"/>
  <c r="BE873"/>
  <c r="BI866"/>
  <c r="BH866"/>
  <c r="BG866"/>
  <c r="BF866"/>
  <c r="T866"/>
  <c r="R866"/>
  <c r="P866"/>
  <c r="BK866"/>
  <c r="J866"/>
  <c r="BE866"/>
  <c r="BI863"/>
  <c r="BH863"/>
  <c r="BG863"/>
  <c r="BF863"/>
  <c r="T863"/>
  <c r="T862"/>
  <c r="R863"/>
  <c r="R862"/>
  <c r="P863"/>
  <c r="P862"/>
  <c r="BK863"/>
  <c r="BK862"/>
  <c r="J862"/>
  <c r="J863"/>
  <c r="BE863"/>
  <c r="J71"/>
  <c r="BI861"/>
  <c r="BH861"/>
  <c r="BG861"/>
  <c r="BF861"/>
  <c r="T861"/>
  <c r="R861"/>
  <c r="P861"/>
  <c r="BK861"/>
  <c r="J861"/>
  <c r="BE861"/>
  <c r="BI860"/>
  <c r="BH860"/>
  <c r="BG860"/>
  <c r="BF860"/>
  <c r="T860"/>
  <c r="R860"/>
  <c r="P860"/>
  <c r="BK860"/>
  <c r="J860"/>
  <c r="BE860"/>
  <c r="BI856"/>
  <c r="BH856"/>
  <c r="BG856"/>
  <c r="BF856"/>
  <c r="T856"/>
  <c r="R856"/>
  <c r="P856"/>
  <c r="BK856"/>
  <c r="J856"/>
  <c r="BE856"/>
  <c r="BI853"/>
  <c r="BH853"/>
  <c r="BG853"/>
  <c r="BF853"/>
  <c r="T853"/>
  <c r="R853"/>
  <c r="P853"/>
  <c r="BK853"/>
  <c r="J853"/>
  <c r="BE853"/>
  <c r="BI848"/>
  <c r="BH848"/>
  <c r="BG848"/>
  <c r="BF848"/>
  <c r="T848"/>
  <c r="R848"/>
  <c r="P848"/>
  <c r="BK848"/>
  <c r="J848"/>
  <c r="BE848"/>
  <c r="BI847"/>
  <c r="BH847"/>
  <c r="BG847"/>
  <c r="BF847"/>
  <c r="T847"/>
  <c r="R847"/>
  <c r="P847"/>
  <c r="BK847"/>
  <c r="J847"/>
  <c r="BE847"/>
  <c r="BI843"/>
  <c r="BH843"/>
  <c r="BG843"/>
  <c r="BF843"/>
  <c r="T843"/>
  <c r="R843"/>
  <c r="P843"/>
  <c r="BK843"/>
  <c r="J843"/>
  <c r="BE843"/>
  <c r="BI838"/>
  <c r="BH838"/>
  <c r="BG838"/>
  <c r="BF838"/>
  <c r="T838"/>
  <c r="R838"/>
  <c r="P838"/>
  <c r="BK838"/>
  <c r="J838"/>
  <c r="BE838"/>
  <c r="BI834"/>
  <c r="BH834"/>
  <c r="BG834"/>
  <c r="BF834"/>
  <c r="T834"/>
  <c r="T833"/>
  <c r="R834"/>
  <c r="R833"/>
  <c r="P834"/>
  <c r="P833"/>
  <c r="BK834"/>
  <c r="BK833"/>
  <c r="J833"/>
  <c r="J834"/>
  <c r="BE834"/>
  <c r="J70"/>
  <c r="BI832"/>
  <c r="BH832"/>
  <c r="BG832"/>
  <c r="BF832"/>
  <c r="T832"/>
  <c r="R832"/>
  <c r="P832"/>
  <c r="BK832"/>
  <c r="J832"/>
  <c r="BE832"/>
  <c r="BI825"/>
  <c r="BH825"/>
  <c r="BG825"/>
  <c r="BF825"/>
  <c r="T825"/>
  <c r="R825"/>
  <c r="P825"/>
  <c r="BK825"/>
  <c r="J825"/>
  <c r="BE825"/>
  <c r="BI819"/>
  <c r="BH819"/>
  <c r="BG819"/>
  <c r="BF819"/>
  <c r="T819"/>
  <c r="R819"/>
  <c r="P819"/>
  <c r="BK819"/>
  <c r="J819"/>
  <c r="BE819"/>
  <c r="BI813"/>
  <c r="BH813"/>
  <c r="BG813"/>
  <c r="BF813"/>
  <c r="T813"/>
  <c r="R813"/>
  <c r="P813"/>
  <c r="BK813"/>
  <c r="J813"/>
  <c r="BE813"/>
  <c r="BI810"/>
  <c r="BH810"/>
  <c r="BG810"/>
  <c r="BF810"/>
  <c r="T810"/>
  <c r="R810"/>
  <c r="P810"/>
  <c r="BK810"/>
  <c r="J810"/>
  <c r="BE810"/>
  <c r="BI801"/>
  <c r="BH801"/>
  <c r="BG801"/>
  <c r="BF801"/>
  <c r="T801"/>
  <c r="R801"/>
  <c r="P801"/>
  <c r="BK801"/>
  <c r="J801"/>
  <c r="BE801"/>
  <c r="BI800"/>
  <c r="BH800"/>
  <c r="BG800"/>
  <c r="BF800"/>
  <c r="T800"/>
  <c r="R800"/>
  <c r="P800"/>
  <c r="BK800"/>
  <c r="J800"/>
  <c r="BE800"/>
  <c r="BI794"/>
  <c r="BH794"/>
  <c r="BG794"/>
  <c r="BF794"/>
  <c r="T794"/>
  <c r="R794"/>
  <c r="P794"/>
  <c r="BK794"/>
  <c r="J794"/>
  <c r="BE794"/>
  <c r="BI793"/>
  <c r="BH793"/>
  <c r="BG793"/>
  <c r="BF793"/>
  <c r="T793"/>
  <c r="R793"/>
  <c r="P793"/>
  <c r="BK793"/>
  <c r="J793"/>
  <c r="BE793"/>
  <c r="BI787"/>
  <c r="BH787"/>
  <c r="BG787"/>
  <c r="BF787"/>
  <c r="T787"/>
  <c r="T786"/>
  <c r="R787"/>
  <c r="R786"/>
  <c r="P787"/>
  <c r="P786"/>
  <c r="BK787"/>
  <c r="BK786"/>
  <c r="J786"/>
  <c r="J787"/>
  <c r="BE787"/>
  <c r="J69"/>
  <c r="BI785"/>
  <c r="BH785"/>
  <c r="BG785"/>
  <c r="BF785"/>
  <c r="T785"/>
  <c r="R785"/>
  <c r="P785"/>
  <c r="BK785"/>
  <c r="J785"/>
  <c r="BE785"/>
  <c r="BI773"/>
  <c r="BH773"/>
  <c r="BG773"/>
  <c r="BF773"/>
  <c r="T773"/>
  <c r="R773"/>
  <c r="P773"/>
  <c r="BK773"/>
  <c r="J773"/>
  <c r="BE773"/>
  <c r="BI767"/>
  <c r="BH767"/>
  <c r="BG767"/>
  <c r="BF767"/>
  <c r="T767"/>
  <c r="R767"/>
  <c r="P767"/>
  <c r="BK767"/>
  <c r="J767"/>
  <c r="BE767"/>
  <c r="BI760"/>
  <c r="BH760"/>
  <c r="BG760"/>
  <c r="BF760"/>
  <c r="T760"/>
  <c r="R760"/>
  <c r="P760"/>
  <c r="BK760"/>
  <c r="J760"/>
  <c r="BE760"/>
  <c r="BI753"/>
  <c r="BH753"/>
  <c r="BG753"/>
  <c r="BF753"/>
  <c r="T753"/>
  <c r="R753"/>
  <c r="P753"/>
  <c r="BK753"/>
  <c r="J753"/>
  <c r="BE753"/>
  <c r="BI746"/>
  <c r="BH746"/>
  <c r="BG746"/>
  <c r="BF746"/>
  <c r="T746"/>
  <c r="R746"/>
  <c r="P746"/>
  <c r="BK746"/>
  <c r="J746"/>
  <c r="BE746"/>
  <c r="BI740"/>
  <c r="BH740"/>
  <c r="BG740"/>
  <c r="BF740"/>
  <c r="T740"/>
  <c r="R740"/>
  <c r="P740"/>
  <c r="BK740"/>
  <c r="J740"/>
  <c r="BE740"/>
  <c r="BI734"/>
  <c r="BH734"/>
  <c r="BG734"/>
  <c r="BF734"/>
  <c r="T734"/>
  <c r="R734"/>
  <c r="P734"/>
  <c r="BK734"/>
  <c r="J734"/>
  <c r="BE734"/>
  <c r="BI727"/>
  <c r="BH727"/>
  <c r="BG727"/>
  <c r="BF727"/>
  <c r="T727"/>
  <c r="R727"/>
  <c r="P727"/>
  <c r="BK727"/>
  <c r="J727"/>
  <c r="BE727"/>
  <c r="BI721"/>
  <c r="BH721"/>
  <c r="BG721"/>
  <c r="BF721"/>
  <c r="T721"/>
  <c r="R721"/>
  <c r="P721"/>
  <c r="BK721"/>
  <c r="J721"/>
  <c r="BE721"/>
  <c r="BI714"/>
  <c r="BH714"/>
  <c r="BG714"/>
  <c r="BF714"/>
  <c r="T714"/>
  <c r="T713"/>
  <c r="R714"/>
  <c r="R713"/>
  <c r="P714"/>
  <c r="P713"/>
  <c r="BK714"/>
  <c r="BK713"/>
  <c r="J713"/>
  <c r="J714"/>
  <c r="BE714"/>
  <c r="J68"/>
  <c r="BI712"/>
  <c r="BH712"/>
  <c r="BG712"/>
  <c r="BF712"/>
  <c r="T712"/>
  <c r="R712"/>
  <c r="P712"/>
  <c r="BK712"/>
  <c r="J712"/>
  <c r="BE712"/>
  <c r="BI710"/>
  <c r="BH710"/>
  <c r="BG710"/>
  <c r="BF710"/>
  <c r="T710"/>
  <c r="R710"/>
  <c r="P710"/>
  <c r="BK710"/>
  <c r="J710"/>
  <c r="BE710"/>
  <c r="BI705"/>
  <c r="BH705"/>
  <c r="BG705"/>
  <c r="BF705"/>
  <c r="T705"/>
  <c r="T704"/>
  <c r="R705"/>
  <c r="R704"/>
  <c r="P705"/>
  <c r="P704"/>
  <c r="BK705"/>
  <c r="BK704"/>
  <c r="J704"/>
  <c r="J705"/>
  <c r="BE705"/>
  <c r="J67"/>
  <c r="BI703"/>
  <c r="BH703"/>
  <c r="BG703"/>
  <c r="BF703"/>
  <c r="T703"/>
  <c r="R703"/>
  <c r="P703"/>
  <c r="BK703"/>
  <c r="J703"/>
  <c r="BE703"/>
  <c r="BI702"/>
  <c r="BH702"/>
  <c r="BG702"/>
  <c r="BF702"/>
  <c r="T702"/>
  <c r="R702"/>
  <c r="P702"/>
  <c r="BK702"/>
  <c r="J702"/>
  <c r="BE702"/>
  <c r="BI699"/>
  <c r="BH699"/>
  <c r="BG699"/>
  <c r="BF699"/>
  <c r="T699"/>
  <c r="R699"/>
  <c r="P699"/>
  <c r="BK699"/>
  <c r="J699"/>
  <c r="BE699"/>
  <c r="BI697"/>
  <c r="BH697"/>
  <c r="BG697"/>
  <c r="BF697"/>
  <c r="T697"/>
  <c r="R697"/>
  <c r="P697"/>
  <c r="BK697"/>
  <c r="J697"/>
  <c r="BE697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87"/>
  <c r="BH687"/>
  <c r="BG687"/>
  <c r="BF687"/>
  <c r="T687"/>
  <c r="R687"/>
  <c r="P687"/>
  <c r="BK687"/>
  <c r="J687"/>
  <c r="BE687"/>
  <c r="BI685"/>
  <c r="BH685"/>
  <c r="BG685"/>
  <c r="BF685"/>
  <c r="T685"/>
  <c r="R685"/>
  <c r="P685"/>
  <c r="BK685"/>
  <c r="J685"/>
  <c r="BE685"/>
  <c r="BI681"/>
  <c r="BH681"/>
  <c r="BG681"/>
  <c r="BF681"/>
  <c r="T681"/>
  <c r="T680"/>
  <c r="T679"/>
  <c r="R681"/>
  <c r="R680"/>
  <c r="R679"/>
  <c r="P681"/>
  <c r="P680"/>
  <c r="P679"/>
  <c r="BK681"/>
  <c r="BK680"/>
  <c r="J680"/>
  <c r="BK679"/>
  <c r="J679"/>
  <c r="J681"/>
  <c r="BE681"/>
  <c r="J66"/>
  <c r="J65"/>
  <c r="BI678"/>
  <c r="BH678"/>
  <c r="BG678"/>
  <c r="BF678"/>
  <c r="T678"/>
  <c r="T677"/>
  <c r="R678"/>
  <c r="R677"/>
  <c r="P678"/>
  <c r="P677"/>
  <c r="BK678"/>
  <c r="BK677"/>
  <c r="J677"/>
  <c r="J678"/>
  <c r="BE678"/>
  <c r="J64"/>
  <c r="BI675"/>
  <c r="BH675"/>
  <c r="BG675"/>
  <c r="BF675"/>
  <c r="T675"/>
  <c r="R675"/>
  <c r="P675"/>
  <c r="BK675"/>
  <c r="J675"/>
  <c r="BE675"/>
  <c r="BI671"/>
  <c r="BH671"/>
  <c r="BG671"/>
  <c r="BF671"/>
  <c r="T671"/>
  <c r="R671"/>
  <c r="P671"/>
  <c r="BK671"/>
  <c r="J671"/>
  <c r="BE671"/>
  <c r="BI670"/>
  <c r="BH670"/>
  <c r="BG670"/>
  <c r="BF670"/>
  <c r="T670"/>
  <c r="R670"/>
  <c r="P670"/>
  <c r="BK670"/>
  <c r="J670"/>
  <c r="BE670"/>
  <c r="BI669"/>
  <c r="BH669"/>
  <c r="BG669"/>
  <c r="BF669"/>
  <c r="T669"/>
  <c r="T668"/>
  <c r="R669"/>
  <c r="R668"/>
  <c r="P669"/>
  <c r="P668"/>
  <c r="BK669"/>
  <c r="BK668"/>
  <c r="J668"/>
  <c r="J669"/>
  <c r="BE669"/>
  <c r="J63"/>
  <c r="BI663"/>
  <c r="BH663"/>
  <c r="BG663"/>
  <c r="BF663"/>
  <c r="T663"/>
  <c r="R663"/>
  <c r="P663"/>
  <c r="BK663"/>
  <c r="J663"/>
  <c r="BE663"/>
  <c r="BI656"/>
  <c r="BH656"/>
  <c r="BG656"/>
  <c r="BF656"/>
  <c r="T656"/>
  <c r="R656"/>
  <c r="P656"/>
  <c r="BK656"/>
  <c r="J656"/>
  <c r="BE656"/>
  <c r="BI649"/>
  <c r="BH649"/>
  <c r="BG649"/>
  <c r="BF649"/>
  <c r="T649"/>
  <c r="R649"/>
  <c r="P649"/>
  <c r="BK649"/>
  <c r="J649"/>
  <c r="BE649"/>
  <c r="BI645"/>
  <c r="BH645"/>
  <c r="BG645"/>
  <c r="BF645"/>
  <c r="T645"/>
  <c r="R645"/>
  <c r="P645"/>
  <c r="BK645"/>
  <c r="J645"/>
  <c r="BE645"/>
  <c r="BI641"/>
  <c r="BH641"/>
  <c r="BG641"/>
  <c r="BF641"/>
  <c r="T641"/>
  <c r="R641"/>
  <c r="P641"/>
  <c r="BK641"/>
  <c r="J641"/>
  <c r="BE641"/>
  <c r="BI629"/>
  <c r="BH629"/>
  <c r="BG629"/>
  <c r="BF629"/>
  <c r="T629"/>
  <c r="R629"/>
  <c r="P629"/>
  <c r="BK629"/>
  <c r="J629"/>
  <c r="BE629"/>
  <c r="BI624"/>
  <c r="BH624"/>
  <c r="BG624"/>
  <c r="BF624"/>
  <c r="T624"/>
  <c r="R624"/>
  <c r="P624"/>
  <c r="BK624"/>
  <c r="J624"/>
  <c r="BE624"/>
  <c r="BI610"/>
  <c r="BH610"/>
  <c r="BG610"/>
  <c r="BF610"/>
  <c r="T610"/>
  <c r="R610"/>
  <c r="P610"/>
  <c r="BK610"/>
  <c r="J610"/>
  <c r="BE610"/>
  <c r="BI602"/>
  <c r="BH602"/>
  <c r="BG602"/>
  <c r="BF602"/>
  <c r="T602"/>
  <c r="R602"/>
  <c r="P602"/>
  <c r="BK602"/>
  <c r="J602"/>
  <c r="BE602"/>
  <c r="BI597"/>
  <c r="BH597"/>
  <c r="BG597"/>
  <c r="BF597"/>
  <c r="T597"/>
  <c r="R597"/>
  <c r="P597"/>
  <c r="BK597"/>
  <c r="J597"/>
  <c r="BE597"/>
  <c r="BI583"/>
  <c r="BH583"/>
  <c r="BG583"/>
  <c r="BF583"/>
  <c r="T583"/>
  <c r="R583"/>
  <c r="P583"/>
  <c r="BK583"/>
  <c r="J583"/>
  <c r="BE583"/>
  <c r="BI578"/>
  <c r="BH578"/>
  <c r="BG578"/>
  <c r="BF578"/>
  <c r="T578"/>
  <c r="R578"/>
  <c r="P578"/>
  <c r="BK578"/>
  <c r="J578"/>
  <c r="BE578"/>
  <c r="BI573"/>
  <c r="BH573"/>
  <c r="BG573"/>
  <c r="BF573"/>
  <c r="T573"/>
  <c r="R573"/>
  <c r="P573"/>
  <c r="BK573"/>
  <c r="J573"/>
  <c r="BE573"/>
  <c r="BI565"/>
  <c r="BH565"/>
  <c r="BG565"/>
  <c r="BF565"/>
  <c r="T565"/>
  <c r="R565"/>
  <c r="P565"/>
  <c r="BK565"/>
  <c r="J565"/>
  <c r="BE565"/>
  <c r="BI561"/>
  <c r="BH561"/>
  <c r="BG561"/>
  <c r="BF561"/>
  <c r="T561"/>
  <c r="R561"/>
  <c r="P561"/>
  <c r="BK561"/>
  <c r="J561"/>
  <c r="BE561"/>
  <c r="BI549"/>
  <c r="BH549"/>
  <c r="BG549"/>
  <c r="BF549"/>
  <c r="T549"/>
  <c r="R549"/>
  <c r="P549"/>
  <c r="BK549"/>
  <c r="J549"/>
  <c r="BE549"/>
  <c r="BI542"/>
  <c r="BH542"/>
  <c r="BG542"/>
  <c r="BF542"/>
  <c r="T542"/>
  <c r="R542"/>
  <c r="P542"/>
  <c r="BK542"/>
  <c r="J542"/>
  <c r="BE542"/>
  <c r="BI536"/>
  <c r="BH536"/>
  <c r="BG536"/>
  <c r="BF536"/>
  <c r="T536"/>
  <c r="R536"/>
  <c r="P536"/>
  <c r="BK536"/>
  <c r="J536"/>
  <c r="BE536"/>
  <c r="BI530"/>
  <c r="BH530"/>
  <c r="BG530"/>
  <c r="BF530"/>
  <c r="T530"/>
  <c r="R530"/>
  <c r="P530"/>
  <c r="BK530"/>
  <c r="J530"/>
  <c r="BE530"/>
  <c r="BI524"/>
  <c r="BH524"/>
  <c r="BG524"/>
  <c r="BF524"/>
  <c r="T524"/>
  <c r="R524"/>
  <c r="P524"/>
  <c r="BK524"/>
  <c r="J524"/>
  <c r="BE524"/>
  <c r="BI519"/>
  <c r="BH519"/>
  <c r="BG519"/>
  <c r="BF519"/>
  <c r="T519"/>
  <c r="R519"/>
  <c r="P519"/>
  <c r="BK519"/>
  <c r="J519"/>
  <c r="BE519"/>
  <c r="BI515"/>
  <c r="BH515"/>
  <c r="BG515"/>
  <c r="BF515"/>
  <c r="T515"/>
  <c r="R515"/>
  <c r="P515"/>
  <c r="BK515"/>
  <c r="J515"/>
  <c r="BE515"/>
  <c r="BI512"/>
  <c r="BH512"/>
  <c r="BG512"/>
  <c r="BF512"/>
  <c r="T512"/>
  <c r="T511"/>
  <c r="R512"/>
  <c r="R511"/>
  <c r="P512"/>
  <c r="P511"/>
  <c r="BK512"/>
  <c r="BK511"/>
  <c r="J511"/>
  <c r="J512"/>
  <c r="BE512"/>
  <c r="J62"/>
  <c r="BI505"/>
  <c r="BH505"/>
  <c r="BG505"/>
  <c r="BF505"/>
  <c r="T505"/>
  <c r="R505"/>
  <c r="P505"/>
  <c r="BK505"/>
  <c r="J505"/>
  <c r="BE505"/>
  <c r="BI499"/>
  <c r="BH499"/>
  <c r="BG499"/>
  <c r="BF499"/>
  <c r="T499"/>
  <c r="R499"/>
  <c r="P499"/>
  <c r="BK499"/>
  <c r="J499"/>
  <c r="BE499"/>
  <c r="BI493"/>
  <c r="BH493"/>
  <c r="BG493"/>
  <c r="BF493"/>
  <c r="T493"/>
  <c r="T492"/>
  <c r="R493"/>
  <c r="R492"/>
  <c r="P493"/>
  <c r="P492"/>
  <c r="BK493"/>
  <c r="BK492"/>
  <c r="J492"/>
  <c r="J493"/>
  <c r="BE493"/>
  <c r="J61"/>
  <c r="BI488"/>
  <c r="BH488"/>
  <c r="BG488"/>
  <c r="BF488"/>
  <c r="T488"/>
  <c r="R488"/>
  <c r="P488"/>
  <c r="BK488"/>
  <c r="J488"/>
  <c r="BE488"/>
  <c r="BI484"/>
  <c r="BH484"/>
  <c r="BG484"/>
  <c r="BF484"/>
  <c r="T484"/>
  <c r="R484"/>
  <c r="P484"/>
  <c r="BK484"/>
  <c r="J484"/>
  <c r="BE484"/>
  <c r="BI481"/>
  <c r="BH481"/>
  <c r="BG481"/>
  <c r="BF481"/>
  <c r="T481"/>
  <c r="R481"/>
  <c r="P481"/>
  <c r="BK481"/>
  <c r="J481"/>
  <c r="BE481"/>
  <c r="BI476"/>
  <c r="BH476"/>
  <c r="BG476"/>
  <c r="BF476"/>
  <c r="T476"/>
  <c r="R476"/>
  <c r="P476"/>
  <c r="BK476"/>
  <c r="J476"/>
  <c r="BE476"/>
  <c r="BI473"/>
  <c r="BH473"/>
  <c r="BG473"/>
  <c r="BF473"/>
  <c r="T473"/>
  <c r="R473"/>
  <c r="P473"/>
  <c r="BK473"/>
  <c r="J473"/>
  <c r="BE473"/>
  <c r="BI470"/>
  <c r="BH470"/>
  <c r="BG470"/>
  <c r="BF470"/>
  <c r="T470"/>
  <c r="R470"/>
  <c r="P470"/>
  <c r="BK470"/>
  <c r="J470"/>
  <c r="BE470"/>
  <c r="BI462"/>
  <c r="BH462"/>
  <c r="BG462"/>
  <c r="BF462"/>
  <c r="T462"/>
  <c r="R462"/>
  <c r="P462"/>
  <c r="BK462"/>
  <c r="J462"/>
  <c r="BE462"/>
  <c r="BI458"/>
  <c r="BH458"/>
  <c r="BG458"/>
  <c r="BF458"/>
  <c r="T458"/>
  <c r="R458"/>
  <c r="P458"/>
  <c r="BK458"/>
  <c r="J458"/>
  <c r="BE458"/>
  <c r="BI447"/>
  <c r="BH447"/>
  <c r="BG447"/>
  <c r="BF447"/>
  <c r="T447"/>
  <c r="R447"/>
  <c r="P447"/>
  <c r="BK447"/>
  <c r="J447"/>
  <c r="BE447"/>
  <c r="BI409"/>
  <c r="BH409"/>
  <c r="BG409"/>
  <c r="BF409"/>
  <c r="T409"/>
  <c r="R409"/>
  <c r="P409"/>
  <c r="BK409"/>
  <c r="J409"/>
  <c r="BE409"/>
  <c r="BI405"/>
  <c r="BH405"/>
  <c r="BG405"/>
  <c r="BF405"/>
  <c r="T405"/>
  <c r="R405"/>
  <c r="P405"/>
  <c r="BK405"/>
  <c r="J405"/>
  <c r="BE405"/>
  <c r="BI384"/>
  <c r="BH384"/>
  <c r="BG384"/>
  <c r="BF384"/>
  <c r="T384"/>
  <c r="R384"/>
  <c r="P384"/>
  <c r="BK384"/>
  <c r="J384"/>
  <c r="BE384"/>
  <c r="BI373"/>
  <c r="BH373"/>
  <c r="BG373"/>
  <c r="BF373"/>
  <c r="T373"/>
  <c r="R373"/>
  <c r="P373"/>
  <c r="BK373"/>
  <c r="J373"/>
  <c r="BE373"/>
  <c r="BI365"/>
  <c r="BH365"/>
  <c r="BG365"/>
  <c r="BF365"/>
  <c r="T365"/>
  <c r="R365"/>
  <c r="P365"/>
  <c r="BK365"/>
  <c r="J365"/>
  <c r="BE365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3"/>
  <c r="BH333"/>
  <c r="BG333"/>
  <c r="BF333"/>
  <c r="T333"/>
  <c r="R333"/>
  <c r="P333"/>
  <c r="BK333"/>
  <c r="J333"/>
  <c r="BE333"/>
  <c r="BI315"/>
  <c r="BH315"/>
  <c r="BG315"/>
  <c r="BF315"/>
  <c r="T315"/>
  <c r="R315"/>
  <c r="P315"/>
  <c r="BK315"/>
  <c r="J315"/>
  <c r="BE315"/>
  <c r="BI297"/>
  <c r="BH297"/>
  <c r="BG297"/>
  <c r="BF297"/>
  <c r="T297"/>
  <c r="R297"/>
  <c r="P297"/>
  <c r="BK297"/>
  <c r="J297"/>
  <c r="BE297"/>
  <c r="BI292"/>
  <c r="BH292"/>
  <c r="BG292"/>
  <c r="BF292"/>
  <c r="T292"/>
  <c r="T291"/>
  <c r="R292"/>
  <c r="R291"/>
  <c r="P292"/>
  <c r="P291"/>
  <c r="BK292"/>
  <c r="BK291"/>
  <c r="J291"/>
  <c r="J292"/>
  <c r="BE292"/>
  <c r="J60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7"/>
  <c r="BH257"/>
  <c r="BG257"/>
  <c r="BF257"/>
  <c r="T257"/>
  <c r="T256"/>
  <c r="R257"/>
  <c r="R256"/>
  <c r="P257"/>
  <c r="P256"/>
  <c r="BK257"/>
  <c r="BK256"/>
  <c r="J256"/>
  <c r="J257"/>
  <c r="BE257"/>
  <c r="J59"/>
  <c r="BI252"/>
  <c r="BH252"/>
  <c r="BG252"/>
  <c r="BF252"/>
  <c r="T252"/>
  <c r="R252"/>
  <c r="P252"/>
  <c r="BK252"/>
  <c r="J252"/>
  <c r="BE252"/>
  <c r="BI245"/>
  <c r="BH245"/>
  <c r="BG245"/>
  <c r="BF245"/>
  <c r="T245"/>
  <c r="R245"/>
  <c r="P245"/>
  <c r="BK245"/>
  <c r="J245"/>
  <c r="BE245"/>
  <c r="BI233"/>
  <c r="BH233"/>
  <c r="BG233"/>
  <c r="BF233"/>
  <c r="T233"/>
  <c r="R233"/>
  <c r="P233"/>
  <c r="BK233"/>
  <c r="J233"/>
  <c r="BE23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85"/>
  <c r="BH185"/>
  <c r="BG185"/>
  <c r="BF185"/>
  <c r="T185"/>
  <c r="T184"/>
  <c r="R185"/>
  <c r="R184"/>
  <c r="P185"/>
  <c r="P184"/>
  <c r="BK185"/>
  <c r="BK184"/>
  <c r="J184"/>
  <c r="J185"/>
  <c r="BE185"/>
  <c r="J58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36"/>
  <c r="BH136"/>
  <c r="BG136"/>
  <c r="BF136"/>
  <c r="T136"/>
  <c r="R136"/>
  <c r="P136"/>
  <c r="BK136"/>
  <c r="J136"/>
  <c r="BE136"/>
  <c r="BI121"/>
  <c r="BH121"/>
  <c r="BG121"/>
  <c r="BF121"/>
  <c r="T121"/>
  <c r="R121"/>
  <c r="P121"/>
  <c r="BK121"/>
  <c r="J121"/>
  <c r="BE121"/>
  <c r="BI115"/>
  <c r="F35"/>
  <c i="1" r="BD55"/>
  <c i="2" r="BH115"/>
  <c r="F34"/>
  <c i="1" r="BC55"/>
  <c i="2" r="BG115"/>
  <c r="F33"/>
  <c i="1" r="BB55"/>
  <c i="2" r="BF115"/>
  <c r="J32"/>
  <c i="1" r="AW55"/>
  <c i="2" r="F32"/>
  <c i="1" r="BA55"/>
  <c i="2" r="T115"/>
  <c r="T114"/>
  <c r="T113"/>
  <c r="T112"/>
  <c r="R115"/>
  <c r="R114"/>
  <c r="R113"/>
  <c r="R112"/>
  <c r="P115"/>
  <c r="P114"/>
  <c r="P113"/>
  <c r="P112"/>
  <c i="1" r="AU55"/>
  <c i="2" r="BK115"/>
  <c r="BK114"/>
  <c r="J114"/>
  <c r="BK113"/>
  <c r="J113"/>
  <c r="BK112"/>
  <c r="J112"/>
  <c r="J55"/>
  <c r="J28"/>
  <c i="1" r="AG55"/>
  <c i="2" r="J115"/>
  <c r="BE115"/>
  <c r="J31"/>
  <c i="1" r="AV55"/>
  <c i="2" r="F31"/>
  <c i="1" r="AZ55"/>
  <c i="2" r="J57"/>
  <c r="J56"/>
  <c r="J109"/>
  <c r="J108"/>
  <c r="F108"/>
  <c r="F106"/>
  <c r="E104"/>
  <c r="J51"/>
  <c r="J50"/>
  <c r="F50"/>
  <c r="F48"/>
  <c r="E46"/>
  <c r="J37"/>
  <c r="J16"/>
  <c r="E16"/>
  <c r="F109"/>
  <c r="F51"/>
  <c r="J15"/>
  <c r="J10"/>
  <c r="J106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<sst xmlns="http://schemas.openxmlformats.org/spreadsheetml/2006/main">
  <si>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</si>
  <si>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</si>
  <si>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</si>
  <si>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</si>
  <si>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</si>
  <si>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{5709269b-77e3-4dbe-a1c1-6b43e61a40bf}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</si>
  <si>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</si>
  <si>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</si>
  <si>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</si>
  <si>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</si>
  <si>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</si>
  <si>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</si>
  <si>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</si>
  <si>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</si>
  <si>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00202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</si>
  <si>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</si>
  <si>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</si>
  <si>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Komunitní centrum Nám. Míru 152_revize_1</t>
  </si>
  <si>
    <t>KSO:</t>
  </si>
  <si>
    <t>CC-CZ:</t>
  </si>
  <si>
    <t>Místo:</t>
  </si>
  <si>
    <t>Králův Dvůr</t>
  </si>
  <si>
    <t>Datum:</t>
  </si>
  <si>
    <t>27. 8. 2019</t>
  </si>
  <si>
    <t>Zadavatel:</t>
  </si>
  <si>
    <t>IČ:</t>
  </si>
  <si>
    <t>00509701</t>
  </si>
  <si>
    <t>Město Králův Dvůr</t>
  </si>
  <si>
    <t>DIČ:</t>
  </si>
  <si>
    <t>CZ00509701</t>
  </si>
  <si>
    <t>Uchazeč:</t>
  </si>
  <si>
    <t>Vyplň údaj</t>
  </si>
  <si>
    <t>Projektant:</t>
  </si>
  <si>
    <t>45140405</t>
  </si>
  <si>
    <t>Ing. Vladimír Votruba</t>
  </si>
  <si>
    <t>True</t>
  </si>
  <si>
    <t>Zpracovatel:</t>
  </si>
  <si>
    <t>p. Martin Donda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</si>
  <si>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</si>
  <si>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</si>
  <si>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</si>
  <si>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</si>
  <si>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</si>
  <si>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</si>
  <si>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</si>
  <si>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</si>
  <si>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</si>
  <si>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</si>
  <si>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</si>
  <si>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</si>
  <si>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</si>
  <si>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</si>
  <si>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</si>
  <si>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</si>
  <si>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</si>
  <si>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</si>
  <si>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</si>
  <si>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</si>
  <si>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</si>
  <si>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</si>
  <si>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</si>
  <si>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</si>
  <si>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</si>
  <si>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</si>
  <si>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</si>
  <si>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</si>
  <si>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</si>
  <si>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</si>
  <si>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</si>
  <si>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</si>
  <si>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</si>
  <si>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</si>
  <si>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</si>
  <si>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</si>
  <si>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</si>
  <si>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</si>
  <si>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</si>
  <si>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</si>
  <si>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</si>
  <si>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</si>
  <si>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</si>
  <si>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</si>
  <si>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</si>
  <si>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</si>
  <si>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</si>
  <si>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</si>
  <si>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</si>
  <si>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</si>
  <si>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</si>
  <si>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</si>
  <si>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</si>
  <si>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</si>
  <si>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</si>
  <si>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</si>
  <si>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</si>
  <si>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</si>
  <si>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</si>
  <si>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</si>
  <si>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</si>
  <si>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</si>
  <si>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</si>
  <si>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</si>
  <si>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</si>
  <si>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</si>
  <si>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</si>
  <si>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</si>
  <si>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</si>
  <si>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</si>
  <si>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</si>
  <si>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</si>
  <si>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</si>
  <si>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</si>
  <si>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</si>
  <si>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</si>
  <si>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</si>
  <si>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</si>
  <si>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789 - Povrchové úpravy ocelových konstrukcí</t>
  </si>
  <si>
    <t>M - Práce a dodávky M</t>
  </si>
  <si>
    <t xml:space="preserve">    23-M - Montáže potrubí</t>
  </si>
  <si>
    <t xml:space="preserve">    35-M - Montáž čerpadel, kompr.a vodoh.zař.</t>
  </si>
  <si>
    <t xml:space="preserve">    58-M - Revize vyhrazených technických zařízení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</si>
  <si>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</si>
  <si>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</si>
  <si>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</si>
  <si>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</si>
  <si>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</si>
  <si>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</si>
  <si>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</si>
  <si>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</si>
  <si>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</si>
  <si>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</si>
  <si>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</si>
  <si>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</si>
  <si>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</si>
  <si>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</si>
  <si>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</si>
  <si>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</si>
  <si>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</si>
  <si>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</si>
  <si>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</si>
  <si>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</si>
  <si>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</si>
  <si>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</si>
  <si>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</si>
  <si>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131301101</t>
  </si>
  <si>
    <t>Hloubení jam nezapažených v hornině tř. 4 objemu do 100 m3</t>
  </si>
  <si>
    <t>m3</t>
  </si>
  <si>
    <t>CS ÚRS 2019 01</t>
  </si>
  <si>
    <t>4</t>
  </si>
  <si>
    <t>-395937412</t>
  </si>
  <si>
    <t>VV</t>
  </si>
  <si>
    <t>"Pudorys_1PP.dwg</t>
  </si>
  <si>
    <t xml:space="preserve">"NOVÁ KOTELNA - označ. 015 </t>
  </si>
  <si>
    <t>0,8*0,8*(1,2+0,1)"výkop jámy v zásypu z výškové úrovně -2,530 (stávající čistá podlaha 1PP) pro čerpací box</t>
  </si>
  <si>
    <t>-0,8*0,8*0,15"odpočet vrstvy podlahy</t>
  </si>
  <si>
    <t>Součet</t>
  </si>
  <si>
    <t>132301101</t>
  </si>
  <si>
    <t>Hloubení rýh š do 600 mm v hornině tř. 4 objemu do 100 m3</t>
  </si>
  <si>
    <t>68613878</t>
  </si>
  <si>
    <t>"D1.10 PŮDORY SKLEPA/1.PP/, PŘÍZEMÍ /1.NP/ /STÁVAJÍCÍ STAV/</t>
  </si>
  <si>
    <t>"D1.4.1.10 1.PP - PŮDORYS KANALIZACE</t>
  </si>
  <si>
    <t>"výkop rýhy v zásypu z výškové úrovně -2,530 (stávající čistá podlaha 1PP)</t>
  </si>
  <si>
    <t>0,5*0,5*(1,7+7,1+2,7+2+0,8+0,4+2,4+0,8)"m015 SKLEP</t>
  </si>
  <si>
    <t>-0,15*0,5*(1,7+7,1+2,7+2+0,8+0,4+2,4+0,8)"odpočet betonové podlahy stávající místnosti m015 SKLEP</t>
  </si>
  <si>
    <t>Mezisoučet</t>
  </si>
  <si>
    <t>3</t>
  </si>
  <si>
    <t>"výkop rýhy v zásypu z výškové úrovně +-0,000 (stávající čistá podlaha 1NP)</t>
  </si>
  <si>
    <t>0,5*0,5*(3,4+1,6+0,8+0,3+0,3+0,5)"m110 WC</t>
  </si>
  <si>
    <t>-0,1*0,5*(3,4+1,6+0,8+0,3+0,3+0,5)"odpočet betonové podlahy</t>
  </si>
  <si>
    <t>0,5*0,5*(0,8+3,2+0,7+1+0,3)"m.05 KOMORA; m.06 KOMORA; m.07 KOMORA; m104 KOMORA</t>
  </si>
  <si>
    <t>-0,1*0,5*(0,8+3,2+0,7+1+0,3)"odpočet betonové podlahy</t>
  </si>
  <si>
    <t>161101501</t>
  </si>
  <si>
    <t>Svislé přemístění výkopku nošením svisle do v 3 m v hornině tř. 1 až 4</t>
  </si>
  <si>
    <t>-1723440217</t>
  </si>
  <si>
    <t>"vynesení výkopku ze sklepu po schodišti</t>
  </si>
  <si>
    <t>0,8*0,8*(1,2+0,1-0,15)"výkop jámy v zásypu z výškové úrovně -2,530 (stávající čistá podlaha 1PP) pro čerpací box</t>
  </si>
  <si>
    <t>-3,14*0,2*0,2*(1,2-0,1)"odpočet čerpacího boxu</t>
  </si>
  <si>
    <t>-0,1*0,8*0,8"odpočet podsypu</t>
  </si>
  <si>
    <t>0,5*(0,5-0,15)*(1,7+7,1+2,7+2+0,8+0,4+2,4+0,8)"m015 SKLEP</t>
  </si>
  <si>
    <t>-(0,1*0,5+3,14*0,05*0,05)*(1,7+7,1+2,7+2+0,8+0,4+2,4+0,8)"odpočet potrubí včetně podsypu</t>
  </si>
  <si>
    <t>162701105</t>
  </si>
  <si>
    <t>Vodorovné přemístění do 10000 m výkopku/sypaniny z horniny tř. 1 až 4</t>
  </si>
  <si>
    <t>-815332574</t>
  </si>
  <si>
    <t>"odvoz přebytečného výkopku na skládku Hrádek - AVE CZ odpadové hospodářství, s. r. o. - Hořovice</t>
  </si>
  <si>
    <t>0,736"viz pol.č.131301101</t>
  </si>
  <si>
    <t>5,712"viz pol.č.132301101</t>
  </si>
  <si>
    <t>-4,465"viz pol.č.175111101</t>
  </si>
  <si>
    <t>5</t>
  </si>
  <si>
    <t>162701109</t>
  </si>
  <si>
    <t>Příplatek k vodorovnému přemístění výkopku/sypaniny z horniny tř. 1 až 4 ZKD 1000 m přes 10000 m</t>
  </si>
  <si>
    <t>-1441409300</t>
  </si>
  <si>
    <t>1,983"viz pol.č.162701105</t>
  </si>
  <si>
    <t>1,983*10 'Přepočtené koeficientem množství</t>
  </si>
  <si>
    <t>6</t>
  </si>
  <si>
    <t>171201201</t>
  </si>
  <si>
    <t>Uložení sypaniny na skládky</t>
  </si>
  <si>
    <t>-1311656019</t>
  </si>
  <si>
    <t>7</t>
  </si>
  <si>
    <t>171201211</t>
  </si>
  <si>
    <t>Poplatek za uložení stavebního odpadu - zeminy a kameniva na skládce</t>
  </si>
  <si>
    <t>t</t>
  </si>
  <si>
    <t>977344387</t>
  </si>
  <si>
    <t>1,983*1,8"viz pol.č.162701105 x předpokládaná objemová hmotnost výkopku</t>
  </si>
  <si>
    <t>8</t>
  </si>
  <si>
    <t>175111101</t>
  </si>
  <si>
    <t>Obsypání potrubí ručně sypaninou bez prohození sítem, uloženou do 3 m - zemina z výkopů</t>
  </si>
  <si>
    <t>-1778520813</t>
  </si>
  <si>
    <t>"zásyp rýhy z výškové úrovně -2,530 (stávající čistá podlaha 1PP)</t>
  </si>
  <si>
    <t>"zásyp rýhy z výškové úrovně +-0,000 (stávající čistá podlaha 1NP)</t>
  </si>
  <si>
    <t>-(0,1*0,5+3,14*0,05*0,05)*(3,4+1,6+0,8+0,3+0,3+0,5)"odpočet potrubí včetně podsypu</t>
  </si>
  <si>
    <t>-(0,1*0,5+3,14*0,05*0,05)*(0,8+3,2+0,7+1+0,3)"odpočet potrubí včetně podsypu</t>
  </si>
  <si>
    <t>Svislé a kompletní konstrukce</t>
  </si>
  <si>
    <t>9</t>
  </si>
  <si>
    <t>311231116</t>
  </si>
  <si>
    <t>Zdivo nosné z cihel dl 290 mm P7 až 15 na MC 10</t>
  </si>
  <si>
    <t>1041398906</t>
  </si>
  <si>
    <t>"Pudorys_1NP.dwg</t>
  </si>
  <si>
    <t>(0,09+0,098+0,098)*2,000 "zazdívání otvoru do místnosti m110; m109;m108</t>
  </si>
  <si>
    <t>(0,385)*3,210"příčka oddělující nové místnosti m106 a m105</t>
  </si>
  <si>
    <t>1,662*3,210 "zdi a příčky v místnosti m104</t>
  </si>
  <si>
    <t>-3*0,1*0,6*1,97"odpočet otvorů</t>
  </si>
  <si>
    <t>2*0,068*(2*2,200+1,100)"obezdívka otvoru pro dveře do místnosti m114 a m115</t>
  </si>
  <si>
    <t>(0,489+0,489)*2,200 "zazdění otvorů dveří do nové místnosti m116</t>
  </si>
  <si>
    <t>-0,3*0,6*0,6"odpočet niky pro plynoměr</t>
  </si>
  <si>
    <t>0,047*(2*2,000+1,200)"obezdívka otvoru pro dveře do místnosti m115 a m116</t>
  </si>
  <si>
    <t>0,017*(2*2+1,2)"obezdívka otvoru pro dveře do místnosti m117 a m116</t>
  </si>
  <si>
    <t>0,1*1,167*2,210"příčka výšky 2 200 mm v místnosti m104</t>
  </si>
  <si>
    <t>10</t>
  </si>
  <si>
    <t>341321519</t>
  </si>
  <si>
    <t>Betonové lože do stěny nosné ze ŽB tř. C 20/25</t>
  </si>
  <si>
    <t>-1777568518</t>
  </si>
  <si>
    <t>"D1.2. STAVEBNĚ KONSTRUKČNÍ ČÁST</t>
  </si>
  <si>
    <t>0,100*0,25*1,100"betonové lože pod nosníky UPN140</t>
  </si>
  <si>
    <t>3*0,100*0,250*0,250"betonové lože pod nosníky UPN180</t>
  </si>
  <si>
    <t>11</t>
  </si>
  <si>
    <t>341351311</t>
  </si>
  <si>
    <t>Zřízení jednostranného bednění nosných stěn</t>
  </si>
  <si>
    <t>m2</t>
  </si>
  <si>
    <t>-32331279</t>
  </si>
  <si>
    <t>0,100*1,100"betonové lože pod nosníky UPN140</t>
  </si>
  <si>
    <t>3*0,100*0,250"betonové lože pod nosníky UPN180</t>
  </si>
  <si>
    <t>12</t>
  </si>
  <si>
    <t>341351312</t>
  </si>
  <si>
    <t>Odstranění jednostranného bednění nosných stěn</t>
  </si>
  <si>
    <t>2033324465</t>
  </si>
  <si>
    <t>0,185"viz pol.č.341351311</t>
  </si>
  <si>
    <t>13</t>
  </si>
  <si>
    <t>346244361</t>
  </si>
  <si>
    <t>Zazdívka o tl 65 mm rýh, nik nebo kapes z cihel pálených</t>
  </si>
  <si>
    <t>1254380700</t>
  </si>
  <si>
    <t>"D1.4.3 ROZVOD PLYNU</t>
  </si>
  <si>
    <t>"TECHNICKÁ ZPRÁVA</t>
  </si>
  <si>
    <t>0,070*1,050"zazdívka rýhy pro plynovodní potrubí od stávající stoupačky k novému plynoměru G4</t>
  </si>
  <si>
    <t>"D.1.4. - Technika prostředí staveb - ZTI</t>
  </si>
  <si>
    <t>"D.1.4.1 ZDRAVOTNĚ TECHNICKÉ INSTALACE</t>
  </si>
  <si>
    <t>"D.1.4.02. SPECIFIKACE</t>
  </si>
  <si>
    <t>"D.1.4.13 1.NP - PŮDORYS VODOVODU</t>
  </si>
  <si>
    <t>6*0,070*0,500"rozvody studené vody k WC - svislé</t>
  </si>
  <si>
    <t>0,070*0,9"rozvody studené vody k pisoárům - svislé</t>
  </si>
  <si>
    <t>2*0,070*0,500"rozvody teplé a studené vody k výlevce - svislé</t>
  </si>
  <si>
    <t>3*2*0,070*0,9"rozvody teplé a studené vody k umyvadlům - svislé</t>
  </si>
  <si>
    <t>2*0,070*0,9"rozvody studené vody k myčce a dřezu - svislé</t>
  </si>
  <si>
    <t>"D.1.4.10. 1.PP - PŮDORYS KANALIZACE</t>
  </si>
  <si>
    <t>"D.1.4.11. 1.NP - PŮDORYS KANALIZACE</t>
  </si>
  <si>
    <t>5*0,150*3,33"obnažení stávajícího odpadní potrubí a rýhy pro nové rozvody v 1.NP</t>
  </si>
  <si>
    <t>3*0,150*2,53"obnažení stávajícího odpadní potrubí a rýhy pro nové rozvody v 1.PP</t>
  </si>
  <si>
    <t>"D1.2 STAVEBNĚ KONSTRUKČNÍ ČÁST /Konstrukční část, statický výpočet/</t>
  </si>
  <si>
    <t xml:space="preserve">0,140*(0,715+0,353)"kapsa  pro usazení nosníku mezi stávajícími místnostmi m123 a m124</t>
  </si>
  <si>
    <t>14</t>
  </si>
  <si>
    <t>346244371</t>
  </si>
  <si>
    <t>Zazdívka o tl 140 mm rýh, nik nebo kapes z cihel pálených</t>
  </si>
  <si>
    <t>48547032</t>
  </si>
  <si>
    <t>"D1.17 PŮDORYS PŘÍZEMÍ /1.NP/ BOURACÍ PRÁCE</t>
  </si>
  <si>
    <t>"zazdívky kapes pro zhlaví nosníků pro podchycení</t>
  </si>
  <si>
    <t>2*0,250*0,250"kapsy pro usazení nosníku mezi stávajícími místnostmi m122 a m123</t>
  </si>
  <si>
    <t>-2*0,16*0,18"odpočet zhlaví nosníků</t>
  </si>
  <si>
    <t>0,250*0,250"kapsa pro usazení nosníku mezi stávajícími místnostmi m123 a m124</t>
  </si>
  <si>
    <t xml:space="preserve">0,250*(0,715+0,353)"kapsa  pro usazení nosníku mezi stávajícími místnostmi m123 a m124</t>
  </si>
  <si>
    <t>346244381</t>
  </si>
  <si>
    <t>Plentování jednostranné v do 200 mm válcovaných nosníků cihlami</t>
  </si>
  <si>
    <t>1445970930</t>
  </si>
  <si>
    <t>"plentování překladů nadpraží nad otvorem dveří z nové místnosti m116 a m117</t>
  </si>
  <si>
    <t>2*1,300*0,120"I 120 dl. 1 300 mm</t>
  </si>
  <si>
    <t>"plentování překladů nadpraží nad otvorem dveří z nové místnosti m115 a m116</t>
  </si>
  <si>
    <t>2*1,600*0,140"I 140 dl. 1 600 mm</t>
  </si>
  <si>
    <t>16</t>
  </si>
  <si>
    <t>346272256</t>
  </si>
  <si>
    <t>Přizdívka z pórobetonových tvárnic tl 150 mm</t>
  </si>
  <si>
    <t>184192194</t>
  </si>
  <si>
    <t>11*1,220*0,830"dozdění niky parapetu pod oknem</t>
  </si>
  <si>
    <t>Vodorovné konstrukce</t>
  </si>
  <si>
    <t>17</t>
  </si>
  <si>
    <t>413941123</t>
  </si>
  <si>
    <t>Osazování ocelových válcovaných nosníků stropů I, IE, U, UE nebo L do č. 22</t>
  </si>
  <si>
    <t>1550567465</t>
  </si>
  <si>
    <t>2*2*5,250*0,022"UPN 180 dl. 5 250 mm</t>
  </si>
  <si>
    <t>2*1,050*0,016"UPN 140 dl. 1 050 mm</t>
  </si>
  <si>
    <t>18</t>
  </si>
  <si>
    <t>M</t>
  </si>
  <si>
    <t>13010820</t>
  </si>
  <si>
    <t>ocel profilová UPN 140 jakost 11 375</t>
  </si>
  <si>
    <t>-1862787703</t>
  </si>
  <si>
    <t>19</t>
  </si>
  <si>
    <t>13010824</t>
  </si>
  <si>
    <t>ocel profilová UPN 180 jakost 11 375</t>
  </si>
  <si>
    <t>1015436510</t>
  </si>
  <si>
    <t>20</t>
  </si>
  <si>
    <t>HZS2131</t>
  </si>
  <si>
    <t>Hodinová zúčtovací sazba zámečník</t>
  </si>
  <si>
    <t>hod</t>
  </si>
  <si>
    <t>512</t>
  </si>
  <si>
    <t>2017439259</t>
  </si>
  <si>
    <t xml:space="preserve">10"spojení  nosníků UPN 180 pomocí převázky /po 1 000mm/ tyč plochá 60/6 dl. 160 mm</t>
  </si>
  <si>
    <t>2"spojení nosníků UPN 140 dl. 1 050 mm dvěma podélnými svary</t>
  </si>
  <si>
    <t>13010242</t>
  </si>
  <si>
    <t>tyč ocelová plochá jakost 11 375 60x6mm</t>
  </si>
  <si>
    <t>1746403870</t>
  </si>
  <si>
    <t>2*6*0,060*0,006*0,160*7,890"převázka /po 1 000mm/ tyč plochá 60/6 dl. 160 mm</t>
  </si>
  <si>
    <t>22</t>
  </si>
  <si>
    <t>451572111</t>
  </si>
  <si>
    <t>Lože pod potrubí otevřený výkop z kameniva drobného těženého</t>
  </si>
  <si>
    <t>-519586547</t>
  </si>
  <si>
    <t>0,8*0,8*0,1" podsyp pod čerpací box</t>
  </si>
  <si>
    <t>0,5*0,1*(1,7+7,1+2,7+2+0,8+0,4+2,4+0,8)"podsyp pod potrubí</t>
  </si>
  <si>
    <t>0,1*0,5*(3,4+1,6+0,8+0,3+0,3+0,5)"podsyp pod potrubí</t>
  </si>
  <si>
    <t>0,1*0,5*(0,8+3,2+0,7+1+0,3)"podsyp pod potrubí</t>
  </si>
  <si>
    <t>Úpravy povrchů, podlahy a osazování výplní</t>
  </si>
  <si>
    <t>23</t>
  </si>
  <si>
    <t>611121109</t>
  </si>
  <si>
    <t>Zahození spár kotevní maltou drážky mezi stropem a nosníky</t>
  </si>
  <si>
    <t>-1055383855</t>
  </si>
  <si>
    <t>"po dosažení aktivace provést zahození drážky po celé délce překladu pomocí kotevní malty nebo podložení podchytávané konstrukce ocelovými prvky</t>
  </si>
  <si>
    <t>4*0,160*4,740"zahození drážky mezi po celé délce nosníku pomocí kotevní malty mezi stávajícími místnostmi m122, m123, m124</t>
  </si>
  <si>
    <t>24</t>
  </si>
  <si>
    <t>611311131</t>
  </si>
  <si>
    <t>Potažení vnitřních rovných stropů vápenným štukem tloušťky do 3 mm</t>
  </si>
  <si>
    <t>-2034326471</t>
  </si>
  <si>
    <t>"D1.1.01. TECHNICKÁ ZPRÁVA</t>
  </si>
  <si>
    <t>"D1.18 PŮDORY PŘÍZEMÍ /1.NP/ STAVEBNÍ ÚPRAVY</t>
  </si>
  <si>
    <t>53,2"m102 CHODBA - strop v celém rozsahu oprav</t>
  </si>
  <si>
    <t>8,7"m104 WC ŽENY - strop</t>
  </si>
  <si>
    <t>3,0"m105 ÚKLID - strop</t>
  </si>
  <si>
    <t>4,2"m106 WC TĚL. POSTIŽENÍ - strop</t>
  </si>
  <si>
    <t>7,5"m107 WC MUŽI - strop</t>
  </si>
  <si>
    <t>4,4"m108 KOMORA - strop</t>
  </si>
  <si>
    <t>4,9"m109 KOMORA - strop</t>
  </si>
  <si>
    <t>5,4"m110 KOMORA - strop</t>
  </si>
  <si>
    <t>17,0"m113 KANCELÁŘ - strop</t>
  </si>
  <si>
    <t>17,3"m114 KANCELÁŘ - strop</t>
  </si>
  <si>
    <t>25,1"m115 KREATIVNÍ DÍLNA - strop</t>
  </si>
  <si>
    <t>50,7"m116 KOMUNITNÍ CENTRUM - strop</t>
  </si>
  <si>
    <t>14,3"m117 ČAJOVÁ KUCHYŇKA</t>
  </si>
  <si>
    <t>25</t>
  </si>
  <si>
    <t>611325403</t>
  </si>
  <si>
    <t>Oprava vnitřní vápenocementové hrubé omítky stropů v rozsahu plochy do 50%</t>
  </si>
  <si>
    <t>-1580462272</t>
  </si>
  <si>
    <t>0"m116 KOMUNITNÍ CENTRUM - otlučení omítky stropu v celé ploše - viz pol.č.978011191</t>
  </si>
  <si>
    <t>26</t>
  </si>
  <si>
    <t>611521009</t>
  </si>
  <si>
    <t>Nástřik nátěru silikátového vnitřních ploch</t>
  </si>
  <si>
    <t>195562177</t>
  </si>
  <si>
    <t>"D. Dokumentace objektů, technických a technologických zařízení stavby</t>
  </si>
  <si>
    <t>"D1.1. Dokumentace stavebních úprav /stavební část/</t>
  </si>
  <si>
    <t>"aplikace nástřiku na desky z minerální čedičové vaty</t>
  </si>
  <si>
    <t>245,706"viz pol.č. 713111138</t>
  </si>
  <si>
    <t>27</t>
  </si>
  <si>
    <t>612142001</t>
  </si>
  <si>
    <t>Potažení vnitřních stěn sklovláknitým pletivem vtlačeným do tenkovrstvé hmoty</t>
  </si>
  <si>
    <t>1489674609</t>
  </si>
  <si>
    <t>11*1,220*0,830"překrytí dozdění niky parapetu pod oknem před natažení štuku</t>
  </si>
  <si>
    <t>28</t>
  </si>
  <si>
    <t>612311131</t>
  </si>
  <si>
    <t>Potažení vnitřních stěn vápenným štukem tloušťky do 3 mm</t>
  </si>
  <si>
    <t>-428476159</t>
  </si>
  <si>
    <t>51,113*3,110"m102 CHODBA - ve výměře není započítáná plocha omítky dvouvrstvé - viz pol. 612321141</t>
  </si>
  <si>
    <t>-4*0,900*1,970-4*0,800*1,970-3*0,700*1,970"odpočet otvorů CHODBA - jednostranně</t>
  </si>
  <si>
    <t>0,91*2*(1,790+2,420+0,9+2,1+2*1*1,165)"m104 WC ŽENY - stěny</t>
  </si>
  <si>
    <t>-2*3*0,600*1,970"odpočet otvorů m104 WC ŽENY - oboustranně</t>
  </si>
  <si>
    <t>0,91*(2,8+0,5+0,6+0,8+2+0,5+2*0,2)"m105 ÚKLID - stěny - součet bez dveří</t>
  </si>
  <si>
    <t>0,91*(1,8+2,2+0,2+0,3)"m106 WC TĚL. POSTIŽENÍ - stěny - součet bez dveří</t>
  </si>
  <si>
    <t>10,897*0,910+0,91*2*2*(1,160+1)"m107 WC MUŽI - stěny - součet bez dveří</t>
  </si>
  <si>
    <t>8,443*3,110"m108 KOMORA - stěny</t>
  </si>
  <si>
    <t>9,608*3,110"m109 KOMORA - stěny</t>
  </si>
  <si>
    <t>9,569*3,110"m110 KOMORA - stěny</t>
  </si>
  <si>
    <t>-2*0,700*1,970-0,800*1,970"odpočet otvorů</t>
  </si>
  <si>
    <t>16,376*3,110"m113 KREATIVNÍ DÍLNA - stěny</t>
  </si>
  <si>
    <t>2*3,110*(4,725+3,515)"m114 KANCELÁŘ - stěny</t>
  </si>
  <si>
    <t>19,098*3,110"m115 KANCELÁŘ - stěny</t>
  </si>
  <si>
    <t>2*3,110*(10,315+4,740)"m116 KOMUNITNÍ CENTRUM - stěny</t>
  </si>
  <si>
    <t>2*3,110*(3,215+4,23)"m117 ČAJOVÁ KUCHYŇKA - stěny</t>
  </si>
  <si>
    <t>-8*1,65*1,2"odpočet otvorů - okna; někde dveře neodčítány = potažení ostění a nadpraží štukem</t>
  </si>
  <si>
    <t xml:space="preserve">Součet </t>
  </si>
  <si>
    <t>29</t>
  </si>
  <si>
    <t>612321121</t>
  </si>
  <si>
    <t>Vápenocementová omítka hladká jednovrstvá vnitřních stěn nanášená ručně</t>
  </si>
  <si>
    <t>-1888205241</t>
  </si>
  <si>
    <t>2*0,1*3,210"obnažené zdivo po vybouraných příčkách ve stávající místnosti m.110</t>
  </si>
  <si>
    <t>0,1*3,210"zakončení částečně zbourané příčky ve stávající místnosti m110</t>
  </si>
  <si>
    <t>2*2,564*3,210"příčka mezi místnostmi m106 a m105</t>
  </si>
  <si>
    <t>12,905*3,210"příčky a zdi v místnosti m104</t>
  </si>
  <si>
    <t>2*1,167*2,210"příčka výšky 2 200 mm v místnosti m104</t>
  </si>
  <si>
    <t>30</t>
  </si>
  <si>
    <t>612321141</t>
  </si>
  <si>
    <t>Vápenocementová omítka štuková dvouvrstvá vnitřních stěn nanášená ručně</t>
  </si>
  <si>
    <t>-22358943</t>
  </si>
  <si>
    <t>2*(0,600+0,650+0,650)*2,000"zazdění otvoru dveří do místnosti m110, m109, m108</t>
  </si>
  <si>
    <t>(0,900+0,900+1,100+1,100)*2,200"zazdění otvoru dveří do místnosti m116</t>
  </si>
  <si>
    <t>2*(2*(0,575+0,100)*2,200+(0,575+0,100)*1,1)"zazdění otvoru dveří do místnosti m114, m115</t>
  </si>
  <si>
    <t>3,856*3,210"omítka stěny oddělující místnosti m102 CHODBY a m104 WC ŽENY - strana z CHODBY</t>
  </si>
  <si>
    <t>-0,800*1,970"odpočet dveří - jednostranně</t>
  </si>
  <si>
    <t>2*0,150*(2*2+1)"zazdění otvoru dveří do místnosti m116, m117</t>
  </si>
  <si>
    <t>4*0,15*3,210"obnažené zdivo po vybouraných příčkách ve stávajících místnostech m122, m123, m124</t>
  </si>
  <si>
    <t>2*0,10*3,210+2*0,120*3,210"obnažené zdivo po vybouraných příčkách ve stávajících místnostech m.16, m.15, m.12, m111</t>
  </si>
  <si>
    <t>31</t>
  </si>
  <si>
    <t>612325403</t>
  </si>
  <si>
    <t>Oprava vnitřní vápenocementové hrubé omítky stěn v rozsahu plochy do 50%</t>
  </si>
  <si>
    <t>1447148981</t>
  </si>
  <si>
    <t>0,91*(2,8+0,5+0,6+0,8+2+0,5+2*0,2)"m105 ÚKLID - stěny</t>
  </si>
  <si>
    <t>0,91*(1,8+2,2+0,2+0,3)"m106 WC TĚL. POSTIŽENÍ - stěny</t>
  </si>
  <si>
    <t>10,897*0,910+0,91*2*2*(1,160+1)"m107 WC MUŽI - stěny</t>
  </si>
  <si>
    <t>-2*0,7*2-0,8*2"odpočet otvorů</t>
  </si>
  <si>
    <t>-8*1,65*1,2"odpočet otvorů - okna; dveře neodčítány=oprava ostění a nadpraží</t>
  </si>
  <si>
    <t>32</t>
  </si>
  <si>
    <t>612821002</t>
  </si>
  <si>
    <t>Vnitřní sanační štuková omítka pro vlhké zdivo prováděná ručně</t>
  </si>
  <si>
    <t>650658213</t>
  </si>
  <si>
    <t>(2,454+0,330+0,711+1,642+0,300+0,601+0,601+0,300+1,973)*2,250"stěny m015 NOVÁ KOTELNA</t>
  </si>
  <si>
    <t>33</t>
  </si>
  <si>
    <t>619995001</t>
  </si>
  <si>
    <t>Začištění omítek kolem oken, dveří, podlah nebo obkladů</t>
  </si>
  <si>
    <t>m</t>
  </si>
  <si>
    <t>1693397851</t>
  </si>
  <si>
    <t>2*(1+1)"okno v místnosti m015 NOVÁ KOTELNA</t>
  </si>
  <si>
    <t>2*1,4+3"dveře do místnosti m015 NOVÁ KOTELNA</t>
  </si>
  <si>
    <t>"ukončení obkladů</t>
  </si>
  <si>
    <t>2*4,166+11,508"m107</t>
  </si>
  <si>
    <t>7,652 "m106</t>
  </si>
  <si>
    <t>2,5+0,5+0,25+0,8+1,99+0,6+0,3"m105</t>
  </si>
  <si>
    <t>2*2*(1+1,116)+2*(1,79+2,42+0,9+2,1)"m104</t>
  </si>
  <si>
    <t>2*2,2+(2*0,6+4,222)"m107 ČAJOVÁ KUCHYŇKA</t>
  </si>
  <si>
    <t>"kolem oken uličního traktu</t>
  </si>
  <si>
    <t>11*1,165*1,655</t>
  </si>
  <si>
    <t>"kolem oken dvorního traktu</t>
  </si>
  <si>
    <t>(0,600+0,600)*1,600</t>
  </si>
  <si>
    <t>2*(0,360+0,360+0,360+0,360)*0,900</t>
  </si>
  <si>
    <t>(0,750+1,000)*1,600</t>
  </si>
  <si>
    <t>"kolem dveří z obou stran</t>
  </si>
  <si>
    <t>4*2*0,900*1,970</t>
  </si>
  <si>
    <t>3*2*0,800*1,970</t>
  </si>
  <si>
    <t>2*0,700*1,970</t>
  </si>
  <si>
    <t>2*2*0,600*1,970</t>
  </si>
  <si>
    <t>"kolem dveří a prosklených stěn z obou stran</t>
  </si>
  <si>
    <t>"D1.20 VÝKAZ ZÁKLADNÍCH PRVKŮ /STAVEBNÍ ÚPRAVY/</t>
  </si>
  <si>
    <t>2*(1+2)*0,600*1,970"ozn.1</t>
  </si>
  <si>
    <t>2*(1+1)*0,700*1,970"ozn.2</t>
  </si>
  <si>
    <t>2*1*(0,800*1,970)"ozn.3</t>
  </si>
  <si>
    <t>2*1*(0,800*1,970)"ozn.4</t>
  </si>
  <si>
    <t>2*2*(0,900*1,970)"ozn.5</t>
  </si>
  <si>
    <t>2*2*(0,900*1,970)"ozn.6</t>
  </si>
  <si>
    <t>2*2,000*3,100"ozn.7</t>
  </si>
  <si>
    <t>2*2,000*3,100"ozn.8</t>
  </si>
  <si>
    <t>"kolem vchodových dveří z jedné strany</t>
  </si>
  <si>
    <t>1,200*1,970"ozn.9</t>
  </si>
  <si>
    <t>34</t>
  </si>
  <si>
    <t>631311116</t>
  </si>
  <si>
    <t>Mazanina tl do 80 mm z betonu prostého bez zvýšených nároků na prostředí tř. C 25/30</t>
  </si>
  <si>
    <t>-237315709</t>
  </si>
  <si>
    <t>"m015 nová kotelna</t>
  </si>
  <si>
    <t>0,080*7,676"podkladní vrstva</t>
  </si>
  <si>
    <t>0,080*7,676"čistá podlaha</t>
  </si>
  <si>
    <t>"nová podkladní vrstva pod dlažby místností m104, m105, m106, m107</t>
  </si>
  <si>
    <t>(7,816+7,713+10,357)*0,100"nová podkladní vrstva podlah místností m104, m105, m106, m107</t>
  </si>
  <si>
    <t>35</t>
  </si>
  <si>
    <t>631319021</t>
  </si>
  <si>
    <t>Příplatek k mazanině tl do 80 mm za přehlazení s poprášením cementem</t>
  </si>
  <si>
    <t>-1661026880</t>
  </si>
  <si>
    <t>36</t>
  </si>
  <si>
    <t>642942111</t>
  </si>
  <si>
    <t>Osazování zárubní nebo rámů dveřních kovových do 2,5 m2 na MC</t>
  </si>
  <si>
    <t>kus</t>
  </si>
  <si>
    <t>1158863837</t>
  </si>
  <si>
    <t>1+2"ozn.1</t>
  </si>
  <si>
    <t>1+1"ozn.2</t>
  </si>
  <si>
    <t>1"ozn.3</t>
  </si>
  <si>
    <t>1"ozn.4</t>
  </si>
  <si>
    <t>2"ozn.5</t>
  </si>
  <si>
    <t>37</t>
  </si>
  <si>
    <t>55331100</t>
  </si>
  <si>
    <t>zárubeň ocelová pro běžné zdění hranatý profil 95 600 levá,pravá</t>
  </si>
  <si>
    <t>408682039</t>
  </si>
  <si>
    <t>38</t>
  </si>
  <si>
    <t>55331102</t>
  </si>
  <si>
    <t>zárubeň ocelová pro běžné zdění hranatý profil 95 700 levá,pravá</t>
  </si>
  <si>
    <t>576144472</t>
  </si>
  <si>
    <t>39</t>
  </si>
  <si>
    <t>55331104</t>
  </si>
  <si>
    <t>zárubeň ocelová pro běžné zdění hranatý profil 95 800 levá,pravá</t>
  </si>
  <si>
    <t>2005852891</t>
  </si>
  <si>
    <t>40</t>
  </si>
  <si>
    <t>55331106</t>
  </si>
  <si>
    <t>zárubeň ocelová pro běžné zdění hranatý profil 95 900 levá,pravá</t>
  </si>
  <si>
    <t>-1086860148</t>
  </si>
  <si>
    <t>41</t>
  </si>
  <si>
    <t>642945111</t>
  </si>
  <si>
    <t>Osazování protipožárních nebo protiplynových zárubní dveří jednokřídlových do 2,5 m2</t>
  </si>
  <si>
    <t>-1604339443</t>
  </si>
  <si>
    <t>"S POŽÁRNÍ ODOLNOSTÍ PROVEDENÍ EI-C3-Sm 30DP3</t>
  </si>
  <si>
    <t>2"ozn.6</t>
  </si>
  <si>
    <t>42</t>
  </si>
  <si>
    <t>55331109</t>
  </si>
  <si>
    <t>zárubeň ocelová pro běžné zdění hranatý profil 95 900 levá,pravá s požární odolností EI-C3-Sm 30DPS</t>
  </si>
  <si>
    <t>1606140417</t>
  </si>
  <si>
    <t>Trubní vedení</t>
  </si>
  <si>
    <t>43</t>
  </si>
  <si>
    <t>894812201</t>
  </si>
  <si>
    <t>Revizní a čistící šachta z PP šachtové dno DN 425/150 průtočné</t>
  </si>
  <si>
    <t>-620498557</t>
  </si>
  <si>
    <t>"D1.4.1.14 ČERPACÍ BOX</t>
  </si>
  <si>
    <t>1"čerpací stanice /box/ pro přečerpání kondenzátu od kotle</t>
  </si>
  <si>
    <t>44</t>
  </si>
  <si>
    <t>894812242</t>
  </si>
  <si>
    <t>Revizní a čistící šachta z PP DN 425 šachtová roura teleskopická světlé hloubky 750 mm</t>
  </si>
  <si>
    <t>-227551415</t>
  </si>
  <si>
    <t>45</t>
  </si>
  <si>
    <t>894812257</t>
  </si>
  <si>
    <t>Revizní a čistící šachta z PP DN 425 poklop plastový pochůzí pro třídu zatížení A15</t>
  </si>
  <si>
    <t>467528102</t>
  </si>
  <si>
    <t>Ostatní konstrukce a práce, bourání</t>
  </si>
  <si>
    <t>46</t>
  </si>
  <si>
    <t>949101111</t>
  </si>
  <si>
    <t>Lešení pomocné pro objekty pozemních staveb s lešeňovou podlahou v do 1,9 m zatížení do 150 kg/m2</t>
  </si>
  <si>
    <t>886823733</t>
  </si>
  <si>
    <t>"dvě lehké lešení využívané po celou dobu výstavby</t>
  </si>
  <si>
    <t>2*1,5*2"dvě lešení výšky 1,5 m a délky 2 m</t>
  </si>
  <si>
    <t>47</t>
  </si>
  <si>
    <t>949111211</t>
  </si>
  <si>
    <t>Příplatek k lešení lehkému kozovému trubkovému v do 1,2 m za první a ZKD den použití</t>
  </si>
  <si>
    <t>sada</t>
  </si>
  <si>
    <t>2043917843</t>
  </si>
  <si>
    <t>"dvě lehké lešení využívané na 4 měsíce výstavby = cca 120 dnů</t>
  </si>
  <si>
    <t>6"viz pol.č.949101111</t>
  </si>
  <si>
    <t>6*120 'Přepočtené koeficientem množství</t>
  </si>
  <si>
    <t>48</t>
  </si>
  <si>
    <t>952902611</t>
  </si>
  <si>
    <t>Čištění budov vysátí prachu z ostatních ploch</t>
  </si>
  <si>
    <t>-664371217</t>
  </si>
  <si>
    <t>49</t>
  </si>
  <si>
    <t>953742119</t>
  </si>
  <si>
    <t>Oprava nadstřešní části komínu</t>
  </si>
  <si>
    <t>kpl</t>
  </si>
  <si>
    <t>920974490</t>
  </si>
  <si>
    <t>"D1.13 POHLEDY I /JIŽNÍ, JIHOZÁPADNÍ/STÁVAJÍCÍ STAV/</t>
  </si>
  <si>
    <t>1"oprava nadstřešní části komínu</t>
  </si>
  <si>
    <t>50</t>
  </si>
  <si>
    <t>953752111</t>
  </si>
  <si>
    <t>Vyvložkování stávajícího komínového tělesa keramickými vložkami D do 160 mm v 3 m</t>
  </si>
  <si>
    <t>soubor</t>
  </si>
  <si>
    <t>-1467074539</t>
  </si>
  <si>
    <t>"D1.10 PŮDORYS SKLEPA /1.PP/, PŘÍZEMÍ /1.NP/STÁVAJÍCÍ STAV/</t>
  </si>
  <si>
    <t>1"vyvložkování stávajícího kmmínového průduchu od cca -0,530 do výšky cca +2,470</t>
  </si>
  <si>
    <t>51</t>
  </si>
  <si>
    <t>953752121</t>
  </si>
  <si>
    <t>Příplatek k vyvložkování komínového tělesa keramickými vložkami D do 160 mm ZKD 1m výšky</t>
  </si>
  <si>
    <t>-2017371851</t>
  </si>
  <si>
    <t>10"vyvložkování stávajícího kmmínového průduchu od cca +2,470 do výšky cca +12,470</t>
  </si>
  <si>
    <t>52</t>
  </si>
  <si>
    <t>962031132</t>
  </si>
  <si>
    <t>Bourání příček z cihel pálených na MVC tl do 100 mm</t>
  </si>
  <si>
    <t>927563963</t>
  </si>
  <si>
    <t>2,115*3,11"příčka mezi stávající místnosti m.15 a m.16</t>
  </si>
  <si>
    <t>(2,100+0,160)*3,110"příčka ve stávajcí místnosti m110</t>
  </si>
  <si>
    <t>-2*0,6*1,97"odpočet dveří ve stávajcí místnosti m110</t>
  </si>
  <si>
    <t>2,420*3,110"příčka mezi stávajcími místnostmi m.05 a m104</t>
  </si>
  <si>
    <t>53</t>
  </si>
  <si>
    <t>962031133</t>
  </si>
  <si>
    <t>Bourání příček z cihel pálených na MVC tl do 150 mm</t>
  </si>
  <si>
    <t>-745155319</t>
  </si>
  <si>
    <t>2*4,740*2,890"příčky mezi stávajícími místnostmi m122, m123, m124</t>
  </si>
  <si>
    <t>0,150*1,310"otvor pro osazení 2xI120 délky 1 300 mm ze stávající mísnosti m124 do m125</t>
  </si>
  <si>
    <t>0,900*2,000"otvor pro dveře ze stávající mísnosti m124 do m125</t>
  </si>
  <si>
    <t>2,115*3,110"příčka mezi stávající místností m.13 a m.14</t>
  </si>
  <si>
    <t>2,435*3,110"příčka mezi stávající místností m.12 a m111</t>
  </si>
  <si>
    <t>2*2,420*3,110"příčka mezi stávajcími místnostmi m.05 a m.06; m.06 a m.07</t>
  </si>
  <si>
    <t>3,856*3,100"příčka mezi stávajícími místností chodby m102 a místnostmi m.05 a m.06; m.06; m.07 a m104</t>
  </si>
  <si>
    <t>-4*0,65*1,970"odpočet stávajících dveří</t>
  </si>
  <si>
    <t>2,560*3,110"příčka mezi stávajícími místnostmi m108 a m109</t>
  </si>
  <si>
    <t>54</t>
  </si>
  <si>
    <t>962032230</t>
  </si>
  <si>
    <t>Bourání zdiva z cihel pálených nebo vápenopískových na MV nebo MVC do 1 m3</t>
  </si>
  <si>
    <t>108377891</t>
  </si>
  <si>
    <t>(0,331*1,202)*2,000"otvor pro dveře ze stávající m121 do m122</t>
  </si>
  <si>
    <t>55</t>
  </si>
  <si>
    <t>965042241</t>
  </si>
  <si>
    <t>Bourání podkladů pod dlažby nebo mazanin betonových nebo z litého asfaltu tl přes 100 mm pl pře 4 m2</t>
  </si>
  <si>
    <t>-1238813668</t>
  </si>
  <si>
    <t>7,56*0,150"vybourání celé plochy stávající podlahy</t>
  </si>
  <si>
    <t>"vybourání podlahy v celé ploše místností pro uložení vodorovného kanalizačního potrubí</t>
  </si>
  <si>
    <t>(7,816+7,713+10,357)*0,100"stávající místnosti m110, m109, m108, m.07, m.06, m.05, m104</t>
  </si>
  <si>
    <t>56</t>
  </si>
  <si>
    <t>971033251</t>
  </si>
  <si>
    <t>Vybourání otvorů ve zdivu cihelném pl do 0,0225 m2 na MVC nebo MV tl do 450 mm</t>
  </si>
  <si>
    <t>1485991196</t>
  </si>
  <si>
    <t>"D.1.4.1.10 1.PP - PŮDORYS KANALIZACE</t>
  </si>
  <si>
    <t xml:space="preserve">2"vybourání otvorů pro vodorovnou kanalizaci z místnosti m002 a z místnosti m014 </t>
  </si>
  <si>
    <t>57</t>
  </si>
  <si>
    <t>971033261</t>
  </si>
  <si>
    <t>Vybourání otvorů ve zdivu cihelném pl do 0,0225 m2 na MVC nebo MV tl do 600 mm</t>
  </si>
  <si>
    <t>1933326799</t>
  </si>
  <si>
    <t xml:space="preserve">3"vybourání otvorů pro vodorovnou kanalizaci z místnosti m015 </t>
  </si>
  <si>
    <t>58</t>
  </si>
  <si>
    <t>972033161</t>
  </si>
  <si>
    <t>Vybourání otvorů v klenbách z cihel pl do 0,0225 m2 tl do 300 mm</t>
  </si>
  <si>
    <t>1775953135</t>
  </si>
  <si>
    <t>"D.1.4.1.11 1.NP - PŮDORYS KANALIZACE</t>
  </si>
  <si>
    <t>3"obnažení stávajícího odpadní potrubí a vybourání otvorů pro nové potrubí vedoucí z 1.PP do 1.NP</t>
  </si>
  <si>
    <t>"D.1.4.12 1.PP - PŮDORYS VODOVODU</t>
  </si>
  <si>
    <t>1"rozvody V1</t>
  </si>
  <si>
    <t>1"rozvody V2</t>
  </si>
  <si>
    <t>59</t>
  </si>
  <si>
    <t>973031325</t>
  </si>
  <si>
    <t>Vysekání kapes ve zdivu cihelném na MV nebo MVC pl do 0,10 m2 hl do 300 mm</t>
  </si>
  <si>
    <t>864101502</t>
  </si>
  <si>
    <t>2"vysekání kapes pro usazení nosníku mezi stávajícími místnostmi m122 a m123</t>
  </si>
  <si>
    <t>1"vysekání kapsy pro usazení nosníku mezi stávajícími místnostmi m123 a m124</t>
  </si>
  <si>
    <t>60</t>
  </si>
  <si>
    <t>973031345</t>
  </si>
  <si>
    <t>Vysekání kapes ve zdivu cihelném na MV nebo MVC pl do 0,25 m2 hl do 300 mm</t>
  </si>
  <si>
    <t>677754541</t>
  </si>
  <si>
    <t>2"vysekání kapsy (0,715+0,353)x0,490 m pro usazení nosníku mezi stávajícími místnostmi m123 a m124 - na dvakrát</t>
  </si>
  <si>
    <t>"01_TZ_elektro</t>
  </si>
  <si>
    <t>"11_Stavajici_rusene_a_nove_schema_napajeni_rozvadecu</t>
  </si>
  <si>
    <t>"14_Dispozice_elektroinstalace_v_prizemi</t>
  </si>
  <si>
    <t>2"vysekání kapsy 0,600x0,600 m pro nový rozvaděč (RS) v přízemí pro komunitní centrum - na dvakrát</t>
  </si>
  <si>
    <t>61</t>
  </si>
  <si>
    <t>974031132</t>
  </si>
  <si>
    <t>Vysekání rýh ve zdivu cihelném hl do 50 mm š do 70 mm</t>
  </si>
  <si>
    <t>1373364019</t>
  </si>
  <si>
    <t>1,05"rýha pro plynovodní potrubí od stávající stoupačky k novému plynoměru G4</t>
  </si>
  <si>
    <t>6*0,5"rozvody studené vody k WC - svislé</t>
  </si>
  <si>
    <t>0,9"rozvody studené vody k pisoárům - svislé</t>
  </si>
  <si>
    <t>2*0,5"rozvody teplé a studené vody k výlevce - svislé</t>
  </si>
  <si>
    <t>3*2*0,9"rozvody teplé a studené vody k umyvadlům - svislé</t>
  </si>
  <si>
    <t>2*0,9"rozvody studené vody k myčce a dřezu - svislé</t>
  </si>
  <si>
    <t>62</t>
  </si>
  <si>
    <t>974031155</t>
  </si>
  <si>
    <t>Vysekání rýh ve zdivu cihelném hl do 100 mm š do 200 mm</t>
  </si>
  <si>
    <t>-128054125</t>
  </si>
  <si>
    <t>"rýha pro osazení nosníku pro podchycení příčky nad příčkou mezi stávajícími místnostmi m122, m123, m124</t>
  </si>
  <si>
    <t>4*4,740"vysekání rýh do příčky mezi stávajícími místnostmi m122 a m123; m123 a m124</t>
  </si>
  <si>
    <t>63</t>
  </si>
  <si>
    <t>974031164</t>
  </si>
  <si>
    <t>Vysekání rýh ve zdivu cihelném hl do 150 mm š do 150 mm</t>
  </si>
  <si>
    <t>753780311</t>
  </si>
  <si>
    <t>2*1,610"rýhy ve zdivu pro osazení I140 dl. 1 600mm z místnosti m121 a m122</t>
  </si>
  <si>
    <t>5*3,33"obnažení stávajícího odpadní potrubí a rýhy pro nové rozvody v 1.NP</t>
  </si>
  <si>
    <t>3*2,53"obnažení stávajícího odpadní potrubí a rýhy pro nové rozvody v 1.PP</t>
  </si>
  <si>
    <t>64</t>
  </si>
  <si>
    <t>975043121</t>
  </si>
  <si>
    <t>Jednořadové podchycení stropů pro osazení nosníků v do 3,5 m pro zatížení do 1000 kg/m</t>
  </si>
  <si>
    <t>-767868471</t>
  </si>
  <si>
    <t>2*4,565"montážní podepření pomocí ocelových rektifikačních spojek a dřevěných trámků v 1.PP</t>
  </si>
  <si>
    <t>65</t>
  </si>
  <si>
    <t>975053141</t>
  </si>
  <si>
    <t>Víceřadové podchycení stropů pro osazení nosníků v do 3,5 m pro zatížení do 1500 kg/m2</t>
  </si>
  <si>
    <t>482016369</t>
  </si>
  <si>
    <t>2*4,740"montážní podepření přilehlých stropních konstrukcí např. pomocí ocelových rektifikačních stojek a dřevěných trámků v 1.NP</t>
  </si>
  <si>
    <t>66</t>
  </si>
  <si>
    <t>977311113</t>
  </si>
  <si>
    <t>Řezání stávajících betonových mazanin nevyztužených hl do 150 mm</t>
  </si>
  <si>
    <t>-1697750092</t>
  </si>
  <si>
    <t>2,550</t>
  </si>
  <si>
    <t>0,900+0,900+0,800+3,856</t>
  </si>
  <si>
    <t>67</t>
  </si>
  <si>
    <t>978011191</t>
  </si>
  <si>
    <t>Otlučení (osekání) vnitřní vápenné nebo vápenocementové omítky stropů v rozsahu do 100 %</t>
  </si>
  <si>
    <t>-482678381</t>
  </si>
  <si>
    <t>7,56</t>
  </si>
  <si>
    <t>(3,080*4,748)+(3,485*4,748)+(3,465*4,748)"stávající místnosti m122, m123, m124</t>
  </si>
  <si>
    <t>68</t>
  </si>
  <si>
    <t>978013191</t>
  </si>
  <si>
    <t>Otlučení (osekání) vnitřní vápenné nebo vápenocementové omítky stěn v rozsahu do 100 %</t>
  </si>
  <si>
    <t>-1402269359</t>
  </si>
  <si>
    <t>(2,454+0,330+0,711+1,642+0,300+0,601+0,601+0,300+1,973)*2,250</t>
  </si>
  <si>
    <t>997</t>
  </si>
  <si>
    <t>Přesun sutě</t>
  </si>
  <si>
    <t>69</t>
  </si>
  <si>
    <t>997013214</t>
  </si>
  <si>
    <t>Vnitrostaveništní doprava suti a vybouraných hmot pro budovy v do 15 m ručně</t>
  </si>
  <si>
    <t>-1357464890</t>
  </si>
  <si>
    <t>70</t>
  </si>
  <si>
    <t>997013501</t>
  </si>
  <si>
    <t>Odvoz suti a vybouraných hmot na skládku nebo meziskládku do 1 km se složením</t>
  </si>
  <si>
    <t>-37502704</t>
  </si>
  <si>
    <t>71</t>
  </si>
  <si>
    <t>997013509</t>
  </si>
  <si>
    <t>Příplatek k odvozu suti a vybouraných hmot na skládku ZKD 1 km přes 1 km</t>
  </si>
  <si>
    <t>750088052</t>
  </si>
  <si>
    <t>"odvoz suti na skládku Hrádek - AVE CZ odpadové hospodářství, s. r. o. - Hořovice</t>
  </si>
  <si>
    <t>39,623"viz pol.č.997013501</t>
  </si>
  <si>
    <t>39,623*19 'Přepočtené koeficientem množství</t>
  </si>
  <si>
    <t>72</t>
  </si>
  <si>
    <t>997013831</t>
  </si>
  <si>
    <t>Poplatek za uložení na skládce (skládkovné) stavebního odpadu směsného kód odpadu 170 904</t>
  </si>
  <si>
    <t>-577491264</t>
  </si>
  <si>
    <t>39,623"viz položka 997013214</t>
  </si>
  <si>
    <t>998</t>
  </si>
  <si>
    <t>Přesun hmot</t>
  </si>
  <si>
    <t>73</t>
  </si>
  <si>
    <t>998011002</t>
  </si>
  <si>
    <t>Přesun hmot pro budovy zděné v do 12 m</t>
  </si>
  <si>
    <t>2123202576</t>
  </si>
  <si>
    <t>PSV</t>
  </si>
  <si>
    <t>Práce a dodávky PSV</t>
  </si>
  <si>
    <t>711</t>
  </si>
  <si>
    <t>Izolace proti vodě, vlhkosti a plynům</t>
  </si>
  <si>
    <t>74</t>
  </si>
  <si>
    <t>711111001</t>
  </si>
  <si>
    <t>Provedení izolace proti zemní vlhkosti vodorovné za studena nátěrem penetračním</t>
  </si>
  <si>
    <t>185728885</t>
  </si>
  <si>
    <t>"penetrační nátěr - 2x</t>
  </si>
  <si>
    <t>2*7,676"m015 nová kotelna</t>
  </si>
  <si>
    <t>75</t>
  </si>
  <si>
    <t>11163150</t>
  </si>
  <si>
    <t>lak penetrační asfaltový</t>
  </si>
  <si>
    <t>-847202036</t>
  </si>
  <si>
    <t>15,352*0,0003 'Přepočtené koeficientem množství</t>
  </si>
  <si>
    <t>76</t>
  </si>
  <si>
    <t>711141559</t>
  </si>
  <si>
    <t>Provedení izolace proti zemní vlhkosti pásy přitavením vodorovné NAIP</t>
  </si>
  <si>
    <t>-244616912</t>
  </si>
  <si>
    <t xml:space="preserve">"hydroizolace z natavených živičných pásů lepených křížem s přesahy min.100mm  - 2x</t>
  </si>
  <si>
    <t>15,352*1,1 'Přepočtené koeficientem množství</t>
  </si>
  <si>
    <t>77</t>
  </si>
  <si>
    <t>62833158</t>
  </si>
  <si>
    <t>pás asfaltový natavitelný oxidovaný tl. 4mm typu G200 S40 s vložkou ze skleněné tkaniny, s jemnozrnným minerálním posypem</t>
  </si>
  <si>
    <t>-889300001</t>
  </si>
  <si>
    <t>15,352*1,15 'Přepočtené koeficientem množství</t>
  </si>
  <si>
    <t>78</t>
  </si>
  <si>
    <t>711191101</t>
  </si>
  <si>
    <t>Provedení izolace proti zemní vlhkosti hydroizolační stěrkou vodorovné na betonu, 1 vrstva</t>
  </si>
  <si>
    <t>1201689531</t>
  </si>
  <si>
    <t>7,816+7,713+10,357"hydroizolační stěrka místnosti m104, m105, m106, m107</t>
  </si>
  <si>
    <t>79</t>
  </si>
  <si>
    <t>58581009</t>
  </si>
  <si>
    <t>Hydroizolační hmota</t>
  </si>
  <si>
    <t>kg</t>
  </si>
  <si>
    <t>-1217266028</t>
  </si>
  <si>
    <t>3,5*25,89"spotřeba 3,5 kg při tl. vrstvy 2mm, výměra viz pol.č.711111001</t>
  </si>
  <si>
    <t>80</t>
  </si>
  <si>
    <t>711491179</t>
  </si>
  <si>
    <t>Připevnění systémových těsnících pásů do koutů a rohů</t>
  </si>
  <si>
    <t>914129393</t>
  </si>
  <si>
    <t>53*2,2"nové místnosti m104, m105, m106, m107</t>
  </si>
  <si>
    <t>81</t>
  </si>
  <si>
    <t>24771229</t>
  </si>
  <si>
    <t>pás těsnící k jednosložkovým stěrkovým hydroizolacím šířka 120 mm</t>
  </si>
  <si>
    <t>-833366480</t>
  </si>
  <si>
    <t>82</t>
  </si>
  <si>
    <t>998711202</t>
  </si>
  <si>
    <t>Přesun hmot procentní pro izolace proti vodě, vlhkosti a plynům v objektech v do 12 m</t>
  </si>
  <si>
    <t>%</t>
  </si>
  <si>
    <t>466777043</t>
  </si>
  <si>
    <t>713</t>
  </si>
  <si>
    <t>Izolace tepelné</t>
  </si>
  <si>
    <t>83</t>
  </si>
  <si>
    <t>713111138</t>
  </si>
  <si>
    <t>Montáž izolace tepelné spodem stropů žebrových lepením celoplošně rohoží, pásů, dílců, desek</t>
  </si>
  <si>
    <t>812676560</t>
  </si>
  <si>
    <t>7,676"m015 nová kotelna</t>
  </si>
  <si>
    <t>69,802"m006;007;008"+83,002"m010;011;012;013;014"+85,226"m002;003;004;005"</t>
  </si>
  <si>
    <t>84</t>
  </si>
  <si>
    <t>63153719</t>
  </si>
  <si>
    <t>deska tepelně izolační minerální ISOVER TOP V tl 160mm</t>
  </si>
  <si>
    <t>1040277073</t>
  </si>
  <si>
    <t>245,706*1,05 'Přepočtené koeficientem množství</t>
  </si>
  <si>
    <t>85</t>
  </si>
  <si>
    <t>998713202</t>
  </si>
  <si>
    <t>Přesun hmot procentní pro izolace tepelné v objektech v do 12 m</t>
  </si>
  <si>
    <t>-1256448791</t>
  </si>
  <si>
    <t>721</t>
  </si>
  <si>
    <t>Zdravotechnika - vnitřní kanalizace</t>
  </si>
  <si>
    <t>86</t>
  </si>
  <si>
    <t>721174025</t>
  </si>
  <si>
    <t>Potrubí kanalizační z PP odpadní DN 110</t>
  </si>
  <si>
    <t>1645262251</t>
  </si>
  <si>
    <t>55-18,7"viz pol.č.721174045</t>
  </si>
  <si>
    <t>87</t>
  </si>
  <si>
    <t>721174042</t>
  </si>
  <si>
    <t>Potrubí kanalizační z PP připojovací DN 40</t>
  </si>
  <si>
    <t>1600975363</t>
  </si>
  <si>
    <t>88</t>
  </si>
  <si>
    <t>721174043</t>
  </si>
  <si>
    <t>Potrubí kanalizační z PP připojovací DN 50</t>
  </si>
  <si>
    <t>-1667161724</t>
  </si>
  <si>
    <t>89</t>
  </si>
  <si>
    <t>721174044</t>
  </si>
  <si>
    <t>Potrubí kanalizační z PP připojovací DN 75</t>
  </si>
  <si>
    <t>-1931223615</t>
  </si>
  <si>
    <t>90</t>
  </si>
  <si>
    <t>721174045</t>
  </si>
  <si>
    <t>Potrubí kanalizační z PP připojovací DN 110</t>
  </si>
  <si>
    <t>-1178853779</t>
  </si>
  <si>
    <t>3,6+0,3+0,4+1,2+1,4+0,7+0,7+0,3+0,3+0,7+4,4+0,35+2,35+0,2+0,6+0,9+0,3</t>
  </si>
  <si>
    <t>91</t>
  </si>
  <si>
    <t>28615602</t>
  </si>
  <si>
    <t>čistící tvarovka odpadní PP DN 75 pro vysoké teploty</t>
  </si>
  <si>
    <t>-280142790</t>
  </si>
  <si>
    <t>92</t>
  </si>
  <si>
    <t>28615603</t>
  </si>
  <si>
    <t>čistící tvarovka odpadní PP DN 110 pro vysoké teploty</t>
  </si>
  <si>
    <t>1015993146</t>
  </si>
  <si>
    <t>93</t>
  </si>
  <si>
    <t>56231250</t>
  </si>
  <si>
    <t>přivzdušňovací ventil 8 l/s</t>
  </si>
  <si>
    <t>-1426168029</t>
  </si>
  <si>
    <t>94</t>
  </si>
  <si>
    <t>721211502</t>
  </si>
  <si>
    <t>Vpusť sklepní s vodorovným odtokem DN 110 mřížka litina 170x240</t>
  </si>
  <si>
    <t>471160875</t>
  </si>
  <si>
    <t>95</t>
  </si>
  <si>
    <t>721290111</t>
  </si>
  <si>
    <t>Zkouška těsnosti potrubí kanalizace vodou do DN 125</t>
  </si>
  <si>
    <t>-528357498</t>
  </si>
  <si>
    <t>36,3"viz pol.č.721174025</t>
  </si>
  <si>
    <t>10"viz pol.č.721174042</t>
  </si>
  <si>
    <t>12"viz pol.č.721174043</t>
  </si>
  <si>
    <t>18"viz pol.č.721174044</t>
  </si>
  <si>
    <t>18,7"viz pol.č.721174045</t>
  </si>
  <si>
    <t>96</t>
  </si>
  <si>
    <t>998721102</t>
  </si>
  <si>
    <t>Přesun hmot tonážní pro vnitřní kanalizace v objektech v do 12 m</t>
  </si>
  <si>
    <t>-2072488282</t>
  </si>
  <si>
    <t>722</t>
  </si>
  <si>
    <t>Zdravotechnika - vnitřní vodovod</t>
  </si>
  <si>
    <t>97</t>
  </si>
  <si>
    <t>722176113</t>
  </si>
  <si>
    <t>Montáž potrubí plastové spojované svary polyfuzně do D 25 mm</t>
  </si>
  <si>
    <t>337895953</t>
  </si>
  <si>
    <t>45"rozvody TV</t>
  </si>
  <si>
    <t>98</t>
  </si>
  <si>
    <t>28615105</t>
  </si>
  <si>
    <t>trubka tlaková PPR řada PN 10 25x2,3x4000mm</t>
  </si>
  <si>
    <t>-1030375445</t>
  </si>
  <si>
    <t>99</t>
  </si>
  <si>
    <t>722176114</t>
  </si>
  <si>
    <t>Montáž potrubí plastové spojované svary polyfuzně do D 32 mm</t>
  </si>
  <si>
    <t>1327209894</t>
  </si>
  <si>
    <t>70"rozvody studené vody</t>
  </si>
  <si>
    <t>100</t>
  </si>
  <si>
    <t>28615109</t>
  </si>
  <si>
    <t>trubka tlaková PPR řada PN 10 32x2,9x4000mm</t>
  </si>
  <si>
    <t>2062702837</t>
  </si>
  <si>
    <t>101</t>
  </si>
  <si>
    <t>722176117</t>
  </si>
  <si>
    <t>Montáž potrubí plastové spojované svary polyfuzně do D 63 mm</t>
  </si>
  <si>
    <t>-2055248469</t>
  </si>
  <si>
    <t>"napojení výtlaku z čerpací stanice /box/ na novou kanalizaci</t>
  </si>
  <si>
    <t>1,1+2"svisle</t>
  </si>
  <si>
    <t>0,6"vodovně</t>
  </si>
  <si>
    <t>102</t>
  </si>
  <si>
    <t>28614089</t>
  </si>
  <si>
    <t>trubka kanalizační PP třívrstvá zvukově izolující DN 50x2000 mm</t>
  </si>
  <si>
    <t>-1792274481</t>
  </si>
  <si>
    <t>3,7"viz pol.č.722176117</t>
  </si>
  <si>
    <t>3,7*1,1 'Přepočtené koeficientem množství</t>
  </si>
  <si>
    <t>103</t>
  </si>
  <si>
    <t>722181221</t>
  </si>
  <si>
    <t>Ochrana vodovodního potrubí přilepenými termoizolačními trubicemi z PE tl do 9 mm DN do 22 mm</t>
  </si>
  <si>
    <t>-2045780379</t>
  </si>
  <si>
    <t>104</t>
  </si>
  <si>
    <t>722181242</t>
  </si>
  <si>
    <t>Ochrana vodovodního potrubí přilepenými termoizolačními trubicemi z PE tl do 20 mm DN do 45 mm</t>
  </si>
  <si>
    <t>-966790057</t>
  </si>
  <si>
    <t>105</t>
  </si>
  <si>
    <t>722240122</t>
  </si>
  <si>
    <t>Kohout kulový plastový PPR DN 20</t>
  </si>
  <si>
    <t>-595396814</t>
  </si>
  <si>
    <t>106</t>
  </si>
  <si>
    <t>998722202</t>
  </si>
  <si>
    <t>Přesun hmot procentní pro vnitřní vodovod v objektech v do 12 m</t>
  </si>
  <si>
    <t>1579977315</t>
  </si>
  <si>
    <t>723</t>
  </si>
  <si>
    <t>Zdravotechnika - vnitřní plynovod</t>
  </si>
  <si>
    <t>107</t>
  </si>
  <si>
    <t>723120804</t>
  </si>
  <si>
    <t>Demontáž potrubí ocelové závitové svařované do DN 25</t>
  </si>
  <si>
    <t>1805220819</t>
  </si>
  <si>
    <t>50"odhad demontáže páteřového rozvodu vedeného od stpupacího potrubí pod stropem přízemí</t>
  </si>
  <si>
    <t>108</t>
  </si>
  <si>
    <t>723120899</t>
  </si>
  <si>
    <t>Zaslepení odbočky ze stoupacího potrubí</t>
  </si>
  <si>
    <t>ks</t>
  </si>
  <si>
    <t>1019293460</t>
  </si>
  <si>
    <t>"při provádění demontáže</t>
  </si>
  <si>
    <t xml:space="preserve">1"odhad </t>
  </si>
  <si>
    <t>109</t>
  </si>
  <si>
    <t>723181009</t>
  </si>
  <si>
    <t>Montáž potrubí měděného měkkého DN 28</t>
  </si>
  <si>
    <t>1589880624</t>
  </si>
  <si>
    <t>110</t>
  </si>
  <si>
    <t>FRN.980066X</t>
  </si>
  <si>
    <t>TRUBKA SUPERSAN EN 1057+A1, zn. CW024A-R290 (Cu-DHP, tvrdý), 28 x 1,5 mm</t>
  </si>
  <si>
    <t>604497477</t>
  </si>
  <si>
    <t>111</t>
  </si>
  <si>
    <t>723231164</t>
  </si>
  <si>
    <t>Kohout kulový přímý G 1 PN 42 do 185°C plnoprůtokový vnitřní závit těžká řada</t>
  </si>
  <si>
    <t>1347567516</t>
  </si>
  <si>
    <t>"PL-3 PL - IZOMETRIE</t>
  </si>
  <si>
    <t>3" K25</t>
  </si>
  <si>
    <t>112</t>
  </si>
  <si>
    <t>723234359</t>
  </si>
  <si>
    <t>Skříňka pro plynoměr</t>
  </si>
  <si>
    <t>-1646801049</t>
  </si>
  <si>
    <t>"PL-2 PL-PŮDORYS PŘÍZEMÍ /1.NP/</t>
  </si>
  <si>
    <t>113</t>
  </si>
  <si>
    <t>723261912</t>
  </si>
  <si>
    <t>Montáž plynoměrů G-2, G-4 maximální průtok 6 m3/hod.</t>
  </si>
  <si>
    <t>348739216</t>
  </si>
  <si>
    <t>1" plynoměr G4</t>
  </si>
  <si>
    <t>114</t>
  </si>
  <si>
    <t>38822269</t>
  </si>
  <si>
    <t>plynoměr membránový nízkotlaký se šroubením Qmax 6 m3/h, PN 0,05 MPa, rozteč 100</t>
  </si>
  <si>
    <t>-831829366</t>
  </si>
  <si>
    <t>115</t>
  </si>
  <si>
    <t>998723202</t>
  </si>
  <si>
    <t>Přesun hmot procentní pro vnitřní plynovod v objektech v do 12 m</t>
  </si>
  <si>
    <t>-1545179533</t>
  </si>
  <si>
    <t>725</t>
  </si>
  <si>
    <t>Zdravotechnika - zařizovací předměty</t>
  </si>
  <si>
    <t>116</t>
  </si>
  <si>
    <t>725110814</t>
  </si>
  <si>
    <t>Demontáž klozetu Kombi, odsávací</t>
  </si>
  <si>
    <t>-1409407436</t>
  </si>
  <si>
    <t>4"stávající místnost m110 WC</t>
  </si>
  <si>
    <t>117</t>
  </si>
  <si>
    <t>725111132</t>
  </si>
  <si>
    <t>Splachovač nádržkový plastový nízkopoložený nebo vysokopoložený</t>
  </si>
  <si>
    <t>-411645794</t>
  </si>
  <si>
    <t>1"splachovací nádržka k výlevce - viz pol.č.725331111</t>
  </si>
  <si>
    <t>118</t>
  </si>
  <si>
    <t>725112171</t>
  </si>
  <si>
    <t>Kombi klozet s hlubokým splachováním odpad vodorovný</t>
  </si>
  <si>
    <t>2016449677</t>
  </si>
  <si>
    <t>2"m107 WC MUŽI</t>
  </si>
  <si>
    <t>3"m104 WC ŽENY</t>
  </si>
  <si>
    <t>119</t>
  </si>
  <si>
    <t>725112179</t>
  </si>
  <si>
    <t>Kombi klozet zvýšený pro osoby tělesně postižené</t>
  </si>
  <si>
    <t>401052115</t>
  </si>
  <si>
    <t>1"m106 WC TĚL. POSTIŽENÍ</t>
  </si>
  <si>
    <t>120</t>
  </si>
  <si>
    <t>725121511</t>
  </si>
  <si>
    <t>Pisoárový záchodek keramický bez splachovací nádrže s odsáváním a s vodorovným přívodem vody</t>
  </si>
  <si>
    <t>-1445885142</t>
  </si>
  <si>
    <t>1"m107 WC MUŽI</t>
  </si>
  <si>
    <t>121</t>
  </si>
  <si>
    <t>55161836</t>
  </si>
  <si>
    <t>uzávěrka zápachová pro pisoáry DN 40</t>
  </si>
  <si>
    <t>-919673155</t>
  </si>
  <si>
    <t>1"viz pol.č.725121511</t>
  </si>
  <si>
    <t>122</t>
  </si>
  <si>
    <t>725210821</t>
  </si>
  <si>
    <t>Demontáž umyvadel bez výtokových armatur</t>
  </si>
  <si>
    <t>-906747194</t>
  </si>
  <si>
    <t>3"stávající místnost m109 UMÝVÁRNA</t>
  </si>
  <si>
    <t>123</t>
  </si>
  <si>
    <t>725211604</t>
  </si>
  <si>
    <t>Umyvadlo keramické bílé šířky 650 mm bez krytu na sifon připevněné na stěnu šrouby</t>
  </si>
  <si>
    <t>-1840933957</t>
  </si>
  <si>
    <t>1"m104 WC ŽENY</t>
  </si>
  <si>
    <t>124</t>
  </si>
  <si>
    <t>725219102</t>
  </si>
  <si>
    <t>Montáž umyvadla připevněného na šrouby do zdiva</t>
  </si>
  <si>
    <t>CS ÚRS 2017 01</t>
  </si>
  <si>
    <t>1514319264</t>
  </si>
  <si>
    <t>125</t>
  </si>
  <si>
    <t>642110230</t>
  </si>
  <si>
    <t>umyvadlo keramické závěsné bezbariérové MIO 64 x 55 cm bílé</t>
  </si>
  <si>
    <t>-1999531553</t>
  </si>
  <si>
    <t>126</t>
  </si>
  <si>
    <t>642110240</t>
  </si>
  <si>
    <t>sifon pro zdravotní umyvadlo MIO</t>
  </si>
  <si>
    <t>-1650206954</t>
  </si>
  <si>
    <t>127</t>
  </si>
  <si>
    <t>725310821</t>
  </si>
  <si>
    <t>Demontáž dřez jednoduchý na ocelové konzole bez výtokových armatur</t>
  </si>
  <si>
    <t>1296251575</t>
  </si>
  <si>
    <t>1"stávající místnost m102 CHODBA</t>
  </si>
  <si>
    <t>128</t>
  </si>
  <si>
    <t>725311121</t>
  </si>
  <si>
    <t>Dřez jednoduchý nerezový se zápachovou uzávěrkou s odkapávací plochou 560x480 mm a miskou</t>
  </si>
  <si>
    <t>-1384222292</t>
  </si>
  <si>
    <t>"D1.18 PŮDORYS PŘÍZEMÍ /1.NP/ STAVEBNÍ ÚPRAVY/</t>
  </si>
  <si>
    <t>1"m117 ČAJOVÁ KUCHYŇKA</t>
  </si>
  <si>
    <t>129</t>
  </si>
  <si>
    <t>55161116</t>
  </si>
  <si>
    <t>uzávěrka zápachová dřezová s kulovým kloubem DN 50</t>
  </si>
  <si>
    <t>-401284914</t>
  </si>
  <si>
    <t>130</t>
  </si>
  <si>
    <t>55161837</t>
  </si>
  <si>
    <t>uzávěrka zápachová pro pračku a myčku nástěnná PP-bílá DN 40</t>
  </si>
  <si>
    <t>415491381</t>
  </si>
  <si>
    <t>131</t>
  </si>
  <si>
    <t>725319111</t>
  </si>
  <si>
    <t>Montáž dřezu ostatních typů</t>
  </si>
  <si>
    <t>-535234763</t>
  </si>
  <si>
    <t>"D1.18.a PŮDORYS PŘÍZEMÍ /1.NP/</t>
  </si>
  <si>
    <t>1"montáž stávajícího dřezu do místnosti m115 KREATIVNÍ DÍLNA</t>
  </si>
  <si>
    <t>132</t>
  </si>
  <si>
    <t>725320821</t>
  </si>
  <si>
    <t>Demontáž dřez dvojitý na ocelové konzole bez výtokových armatur</t>
  </si>
  <si>
    <t>-1384875171</t>
  </si>
  <si>
    <t>133</t>
  </si>
  <si>
    <t>725331111</t>
  </si>
  <si>
    <t>Výlevka bez výtokových armatur keramická se sklopnou plastovou mřížkou 500 mm</t>
  </si>
  <si>
    <t>-210567330</t>
  </si>
  <si>
    <t>1"m105 ÚKLID</t>
  </si>
  <si>
    <t>134</t>
  </si>
  <si>
    <t>725531102</t>
  </si>
  <si>
    <t>Elektrický ohřívač zásobníkový přepadový beztlakový 10 l / 2 kW</t>
  </si>
  <si>
    <t>-892225037</t>
  </si>
  <si>
    <t>135</t>
  </si>
  <si>
    <t>725535229</t>
  </si>
  <si>
    <t>Pojistná souprava</t>
  </si>
  <si>
    <t>996494069</t>
  </si>
  <si>
    <t>1"uzavírací a kontrolní ventil, zpětný ventil a pojistný ventil</t>
  </si>
  <si>
    <t>136</t>
  </si>
  <si>
    <t>725590812</t>
  </si>
  <si>
    <t>Přemístění vnitrostaveništní demontovaných zařizovacích předmětů v objektech výšky do 12 m</t>
  </si>
  <si>
    <t>356044455</t>
  </si>
  <si>
    <t>0,137"viz pol.č.725110814</t>
  </si>
  <si>
    <t>0,058"viz pol.č.725210821</t>
  </si>
  <si>
    <t>0,017"viz pol.č.725310821</t>
  </si>
  <si>
    <t>0,027"viz pol.č.725320821</t>
  </si>
  <si>
    <t>137</t>
  </si>
  <si>
    <t>725813119</t>
  </si>
  <si>
    <t>Ventil rohový myčkový DN 15/20</t>
  </si>
  <si>
    <t>-362884103</t>
  </si>
  <si>
    <t>1"myčkový ventil DN 15/20</t>
  </si>
  <si>
    <t>138</t>
  </si>
  <si>
    <t>725821325</t>
  </si>
  <si>
    <t>Baterie dřezová stojánková páková s otáčivým kulatým ústím a délkou ramínka 220 mm</t>
  </si>
  <si>
    <t>-239104285</t>
  </si>
  <si>
    <t>139</t>
  </si>
  <si>
    <t>732331611</t>
  </si>
  <si>
    <t>Nádoba tlaková expanzní s membránou závitové připojení PN 0,6 o objemu 8 l</t>
  </si>
  <si>
    <t>-802247141</t>
  </si>
  <si>
    <t>1"průtočná expanzní nádoba na přívodu studené vody do ohřívače</t>
  </si>
  <si>
    <t>140</t>
  </si>
  <si>
    <t>725813111</t>
  </si>
  <si>
    <t>Ventil rohový bez připojovací trubičky nebo flexi hadičky G 1/2</t>
  </si>
  <si>
    <t>-859741767</t>
  </si>
  <si>
    <t>13"roháček DN 15/10</t>
  </si>
  <si>
    <t>141</t>
  </si>
  <si>
    <t>725829131</t>
  </si>
  <si>
    <t>Montáž baterie umyvadlové stojánkové ostatní typ</t>
  </si>
  <si>
    <t>-809415473</t>
  </si>
  <si>
    <t>142</t>
  </si>
  <si>
    <t>55144006</t>
  </si>
  <si>
    <t>baterie umyvadlová stojánková páková nízkotlaká otáčivé ústí</t>
  </si>
  <si>
    <t>2112387816</t>
  </si>
  <si>
    <t>143</t>
  </si>
  <si>
    <t>55145699</t>
  </si>
  <si>
    <t>baterie umyvadlová stojánková páková (ZTP)</t>
  </si>
  <si>
    <t>-242467504</t>
  </si>
  <si>
    <t>144</t>
  </si>
  <si>
    <t>725861102</t>
  </si>
  <si>
    <t>Zápachová uzávěrka pro umyvadla DN 40</t>
  </si>
  <si>
    <t>161224658</t>
  </si>
  <si>
    <t>145</t>
  </si>
  <si>
    <t>998725203</t>
  </si>
  <si>
    <t>Přesun hmot procentní pro zařizovací předměty v objektech v do 24 m</t>
  </si>
  <si>
    <t>1133417972</t>
  </si>
  <si>
    <t>731</t>
  </si>
  <si>
    <t>Ústřední vytápění - kotelny</t>
  </si>
  <si>
    <t>146</t>
  </si>
  <si>
    <t>731244113</t>
  </si>
  <si>
    <t>Kotel ocelový závěsný na plyn kondenzační o výkonu 10,2-40,8 kW pro vytápění</t>
  </si>
  <si>
    <t>-36112592</t>
  </si>
  <si>
    <t>"D1.4.2 VYTÁPĚNÍ</t>
  </si>
  <si>
    <t>"ÚT-1 ÚT - PŮDORYS SKLEPA /1.PP/</t>
  </si>
  <si>
    <t>"ÚT-1 ÚT - PŮDORYS PŘÍZEMÍ /1.NP/</t>
  </si>
  <si>
    <t>147</t>
  </si>
  <si>
    <t>731810219</t>
  </si>
  <si>
    <t>Odkouření průměr 80/80 včetně reviních otvorů</t>
  </si>
  <si>
    <t>-660098193</t>
  </si>
  <si>
    <t>148</t>
  </si>
  <si>
    <t>55128619</t>
  </si>
  <si>
    <t>adaptér připojovací</t>
  </si>
  <si>
    <t>-1317964106</t>
  </si>
  <si>
    <t>1"odkouření</t>
  </si>
  <si>
    <t>149</t>
  </si>
  <si>
    <t>998731202</t>
  </si>
  <si>
    <t>Přesun hmot procentní pro kotelny v objektech v do 12 m</t>
  </si>
  <si>
    <t>204012276</t>
  </si>
  <si>
    <t>732</t>
  </si>
  <si>
    <t>Ústřední vytápění - strojovny</t>
  </si>
  <si>
    <t>384</t>
  </si>
  <si>
    <t>732211119</t>
  </si>
  <si>
    <t>Ohřívač stacionární zásobníkový Vaillant VIH R 150/6 M o objemu 150 l</t>
  </si>
  <si>
    <t>949433772</t>
  </si>
  <si>
    <t>150</t>
  </si>
  <si>
    <t>732331615</t>
  </si>
  <si>
    <t>Nádoba tlaková expanzní s membránou závitové připojení PN 0,6 o objemu 35 l</t>
  </si>
  <si>
    <t>-1612454161</t>
  </si>
  <si>
    <t>151</t>
  </si>
  <si>
    <t>732421223.GRS</t>
  </si>
  <si>
    <t>Čerpadlo teplovodní mokroběžné závitové cirkulační ALPHA2 32-60N DN 32 výtlak do 6,0 m průtok 3,0 m3/h pro TUV</t>
  </si>
  <si>
    <t>978140868</t>
  </si>
  <si>
    <t>152</t>
  </si>
  <si>
    <t>998732202</t>
  </si>
  <si>
    <t>Přesun hmot procentní pro strojovny v objektech v do 12 m</t>
  </si>
  <si>
    <t>-1919369893</t>
  </si>
  <si>
    <t>733</t>
  </si>
  <si>
    <t>Ústřední vytápění - rozvodné potrubí</t>
  </si>
  <si>
    <t>153</t>
  </si>
  <si>
    <t>733221102</t>
  </si>
  <si>
    <t>Potrubí měděné měkké spojované měkkým pájením D 15x1</t>
  </si>
  <si>
    <t>916329377</t>
  </si>
  <si>
    <t>180</t>
  </si>
  <si>
    <t>154</t>
  </si>
  <si>
    <t>733221103</t>
  </si>
  <si>
    <t>Potrubí měděné měkké spojované měkkým pájením D 18x1</t>
  </si>
  <si>
    <t>-343152798</t>
  </si>
  <si>
    <t>155</t>
  </si>
  <si>
    <t>733221104</t>
  </si>
  <si>
    <t>Potrubí měděné měkké spojované měkkým pájením D 22x1</t>
  </si>
  <si>
    <t>930858064</t>
  </si>
  <si>
    <t>156</t>
  </si>
  <si>
    <t>733223105</t>
  </si>
  <si>
    <t>Potrubí měděné tvrdé spojované měkkým pájením D 28x1,5</t>
  </si>
  <si>
    <t>27266296</t>
  </si>
  <si>
    <t>157</t>
  </si>
  <si>
    <t>733223106</t>
  </si>
  <si>
    <t>Potrubí měděné tvrdé spojované měkkým pájením D 35x1,5</t>
  </si>
  <si>
    <t>-1724998665</t>
  </si>
  <si>
    <t>158</t>
  </si>
  <si>
    <t>733811211</t>
  </si>
  <si>
    <t>Ochrana potrubí ústředního vytápění termoizolačními trubicemi z PE tl do 6 mm DN do 22 mm</t>
  </si>
  <si>
    <t>1873951314</t>
  </si>
  <si>
    <t>20"15-20</t>
  </si>
  <si>
    <t>65"18-20</t>
  </si>
  <si>
    <t>10"20-22</t>
  </si>
  <si>
    <t>159</t>
  </si>
  <si>
    <t>733811212</t>
  </si>
  <si>
    <t>Ochrana potrubí ústředního vytápění termoizolačními trubicemi z PE tl do 6 mm DN do 32 mm</t>
  </si>
  <si>
    <t>1701007353</t>
  </si>
  <si>
    <t>25"25-28</t>
  </si>
  <si>
    <t>40"25-35</t>
  </si>
  <si>
    <t>160</t>
  </si>
  <si>
    <t>998733202</t>
  </si>
  <si>
    <t>Přesun hmot procentní pro rozvody potrubí v objektech v do 12 m</t>
  </si>
  <si>
    <t>-702117405</t>
  </si>
  <si>
    <t>734</t>
  </si>
  <si>
    <t>Ústřední vytápění - armatury</t>
  </si>
  <si>
    <t>161</t>
  </si>
  <si>
    <t>734109129</t>
  </si>
  <si>
    <t>Montáž hydraulické výhybny VAILANT WH 40</t>
  </si>
  <si>
    <t>-90533495</t>
  </si>
  <si>
    <t>162</t>
  </si>
  <si>
    <t>42210109</t>
  </si>
  <si>
    <t>Vaillant WH 40 hydraulická výhybka</t>
  </si>
  <si>
    <t>-1507639940</t>
  </si>
  <si>
    <t>163</t>
  </si>
  <si>
    <t>734111411</t>
  </si>
  <si>
    <t>Ventil přírubový uzavírací přímý DN 15 PN 16 do 300°C ovládaný ručně</t>
  </si>
  <si>
    <t>-683729742</t>
  </si>
  <si>
    <t>2"kulový kohout uzavírací</t>
  </si>
  <si>
    <t>164</t>
  </si>
  <si>
    <t>734163424</t>
  </si>
  <si>
    <t>Filtr DN 32 PN 16 do 300°C z uhlíkové oceli s vypouštěcí přírubou</t>
  </si>
  <si>
    <t>-1043331026</t>
  </si>
  <si>
    <t>1"kulový kohout uzavírací DN 20</t>
  </si>
  <si>
    <t>165</t>
  </si>
  <si>
    <t>734211120</t>
  </si>
  <si>
    <t>Ventil závitový odvzdušňovací do 120°C automatický</t>
  </si>
  <si>
    <t>635298609</t>
  </si>
  <si>
    <t>1"automatický odvzdušňovací ventil</t>
  </si>
  <si>
    <t>166</t>
  </si>
  <si>
    <t>734221423</t>
  </si>
  <si>
    <t>Ventil závitový regulační rohový do 120°C s nastavitelnou regulací</t>
  </si>
  <si>
    <t>670875633</t>
  </si>
  <si>
    <t>29"radiátorový ventil DANFOSS RA-N, DN 15</t>
  </si>
  <si>
    <t>167</t>
  </si>
  <si>
    <t>734221680</t>
  </si>
  <si>
    <t>Termostatická hlavice kapalinová PN 10 do 110°C s odděleným čidlem</t>
  </si>
  <si>
    <t>89940047</t>
  </si>
  <si>
    <t>29"Termostatická hlavice DANFOSS RA</t>
  </si>
  <si>
    <t>168</t>
  </si>
  <si>
    <t>734261417</t>
  </si>
  <si>
    <t>Šroubení regulační radiátorové rohové G 1/2 s vypouštěním</t>
  </si>
  <si>
    <t>-1154858090</t>
  </si>
  <si>
    <t>29"Uzaviratelné radiátorové šroubení DANFOSS RLV, DN 15</t>
  </si>
  <si>
    <t>169</t>
  </si>
  <si>
    <t>734291124</t>
  </si>
  <si>
    <t>Kohout plnící a vypouštěcí do 90°C závitový</t>
  </si>
  <si>
    <t>1086378188</t>
  </si>
  <si>
    <t>22"kulový kohout vypouštěcí</t>
  </si>
  <si>
    <t>170</t>
  </si>
  <si>
    <t>734291315</t>
  </si>
  <si>
    <t>Odlučovač vzduchu absorpční přímý G 5/4" PN 10 do 120°C s vnitřními závity</t>
  </si>
  <si>
    <t>329959234</t>
  </si>
  <si>
    <t>1"Separátor vzduchu, nečistot a magnetický odlučovač FLAMCOVENT CLEAN SMART 1 1/4"</t>
  </si>
  <si>
    <t>171</t>
  </si>
  <si>
    <t>734292713</t>
  </si>
  <si>
    <t>Kohout kulový přímý G 1/2 PN 42 do 185°C vnitřní závit</t>
  </si>
  <si>
    <t>-996572306</t>
  </si>
  <si>
    <t>172</t>
  </si>
  <si>
    <t>734292714</t>
  </si>
  <si>
    <t>Kohout kulový přímý G 3/4 PN 42 do 185°C vnitřní závit</t>
  </si>
  <si>
    <t>1719509012</t>
  </si>
  <si>
    <t>16"kulový kohout uzavírací DN 20</t>
  </si>
  <si>
    <t>173</t>
  </si>
  <si>
    <t>734292716</t>
  </si>
  <si>
    <t>Kohout kulový přímý G 1 1/4 PN 42 do 185°C vnitřní závit</t>
  </si>
  <si>
    <t>153224884</t>
  </si>
  <si>
    <t>6"kulový kohout uzavírací DN 32</t>
  </si>
  <si>
    <t>174</t>
  </si>
  <si>
    <t>734441119</t>
  </si>
  <si>
    <t>Dopouštění systému vytápění typu BA</t>
  </si>
  <si>
    <t>-416061425</t>
  </si>
  <si>
    <t>1"dopouštění systému vytápění typu BA</t>
  </si>
  <si>
    <t>175</t>
  </si>
  <si>
    <t>998734202</t>
  </si>
  <si>
    <t>Přesun hmot procentní pro armatury v objektech v do 12 m</t>
  </si>
  <si>
    <t>2026214085</t>
  </si>
  <si>
    <t>735</t>
  </si>
  <si>
    <t>Ústřední vytápění - otopná tělesa</t>
  </si>
  <si>
    <t>176</t>
  </si>
  <si>
    <t>735151471</t>
  </si>
  <si>
    <t>Otopné těleso panelové dvoudeskové 1 přídavná přestupní plocha výška/délka 600/400 mm výkon 515 W</t>
  </si>
  <si>
    <t>1726322040</t>
  </si>
  <si>
    <t>1"M105 ÚKLID</t>
  </si>
  <si>
    <t>177</t>
  </si>
  <si>
    <t>735151472</t>
  </si>
  <si>
    <t>Otopné těleso panelové dvoudeskové 1 přídavná přestupní plocha výška/délka 600/500 mm výkon 644 W</t>
  </si>
  <si>
    <t>-1398026727</t>
  </si>
  <si>
    <t>178</t>
  </si>
  <si>
    <t>735151473</t>
  </si>
  <si>
    <t>Otopné těleso panelové dvoudeskové 1 přídavná přestupní plocha výška/délka 600/600 mm výkon 773 W</t>
  </si>
  <si>
    <t>-1184774903</t>
  </si>
  <si>
    <t>1"m106 TĚL. POSTIŽENÍ</t>
  </si>
  <si>
    <t>1"m108 KOMORA</t>
  </si>
  <si>
    <t>1"m109 KOMORA</t>
  </si>
  <si>
    <t>1"m110 KOMORA</t>
  </si>
  <si>
    <t>179</t>
  </si>
  <si>
    <t>735151477</t>
  </si>
  <si>
    <t>Otopné těleso panelové dvoudeskové 1 přídavná přestupní plocha výška/délka 600/1000 mm výkon 1288 W</t>
  </si>
  <si>
    <t>-208730623</t>
  </si>
  <si>
    <t>2"m112 SPOL. MÍSTNOST</t>
  </si>
  <si>
    <t>735151492</t>
  </si>
  <si>
    <t>Otopné těleso panelové dvoudeskové 1 přídavná přestupní plocha výška/délka 900/500 mm výkon 877 W</t>
  </si>
  <si>
    <t>1723199286</t>
  </si>
  <si>
    <t>181</t>
  </si>
  <si>
    <t>735151493</t>
  </si>
  <si>
    <t>Otopné těleso panelové dvoudeskové 1 přídavná přestupní plocha výška/délka 900/600 mm výkon 1052 W</t>
  </si>
  <si>
    <t>1277950601</t>
  </si>
  <si>
    <t>182</t>
  </si>
  <si>
    <t>735151496</t>
  </si>
  <si>
    <t>Otopné těleso panelové dvoudeskové 1 přídavná přestupní plocha výška/délka 900/900 mm výkon 1579 W</t>
  </si>
  <si>
    <t>-1212891565</t>
  </si>
  <si>
    <t>3"m102 CHODBA</t>
  </si>
  <si>
    <t>1"112 SPOL. MÍSTNOST</t>
  </si>
  <si>
    <t>183</t>
  </si>
  <si>
    <t>735151497</t>
  </si>
  <si>
    <t>Otopné těleso panelové dvoudeskové 1 přídavná přestupní plocha výška/délka 900/1000 mm výkon 1754 W</t>
  </si>
  <si>
    <t>-1013897051</t>
  </si>
  <si>
    <t>1"m102 CHODBA</t>
  </si>
  <si>
    <t>184</t>
  </si>
  <si>
    <t>735151577</t>
  </si>
  <si>
    <t>Otopné těleso panelové dvoudeskové 2 přídavné přestupní plochy výška/délka 600/1000 mm výkon 1679 W</t>
  </si>
  <si>
    <t>-410145071</t>
  </si>
  <si>
    <t>1"m111 CHARITA</t>
  </si>
  <si>
    <t>1"m112 SPOL. MÍSTNOST</t>
  </si>
  <si>
    <t>1"m113 KANCELÁŘ</t>
  </si>
  <si>
    <t>1"m114 KANCELÁŘ</t>
  </si>
  <si>
    <t>185</t>
  </si>
  <si>
    <t>735151578</t>
  </si>
  <si>
    <t>Otopné těleso panelové dvoudeskové 2 přídavné přestupní plochy výška/délka 600/1100 mm výkon 1847 W</t>
  </si>
  <si>
    <t>2129220762</t>
  </si>
  <si>
    <t>3"m116 KOM. CENTRUM</t>
  </si>
  <si>
    <t>186</t>
  </si>
  <si>
    <t>735151579</t>
  </si>
  <si>
    <t>Otopné těleso panelové dvoudeskové 2 přídavné přestupní plochy výška/délka 600/1200 mm výkon 2015 W</t>
  </si>
  <si>
    <t>605772874</t>
  </si>
  <si>
    <t>2"m115 KREATIV. DÍLNA</t>
  </si>
  <si>
    <t>187</t>
  </si>
  <si>
    <t>735151597</t>
  </si>
  <si>
    <t>Otopné těleso panelové dvoudeskové 2 přídavné přestupní plochy výška/délka 900/1000 mm výkon 2313 W</t>
  </si>
  <si>
    <t>457753507</t>
  </si>
  <si>
    <t>188</t>
  </si>
  <si>
    <t>735151676</t>
  </si>
  <si>
    <t>Otopné těleso panelové třídeskové 3 přídavné přestupní plochy výška/délka 600/900 mm výkon 2165 W</t>
  </si>
  <si>
    <t>-1849860569</t>
  </si>
  <si>
    <t>1"m117 KUCHYŇKA</t>
  </si>
  <si>
    <t>189</t>
  </si>
  <si>
    <t>735531049</t>
  </si>
  <si>
    <t>Montáž - instalace a napojení termostatu na zeď</t>
  </si>
  <si>
    <t>631046948</t>
  </si>
  <si>
    <t>190</t>
  </si>
  <si>
    <t>28616334</t>
  </si>
  <si>
    <t>termostat prostorový topení s týdenní programem</t>
  </si>
  <si>
    <t>-1791033085</t>
  </si>
  <si>
    <t>191</t>
  </si>
  <si>
    <t>998735202</t>
  </si>
  <si>
    <t>Přesun hmot procentní pro otopná tělesa v objektech v do 12 m</t>
  </si>
  <si>
    <t>-1576338619</t>
  </si>
  <si>
    <t>741</t>
  </si>
  <si>
    <t>Elektroinstalace - silnoproud</t>
  </si>
  <si>
    <t>192</t>
  </si>
  <si>
    <t>210100002</t>
  </si>
  <si>
    <t>Ukončení vodičů v rozváděči nebo na přístroji včetně zapojení průřezu žíly do 6 mm2</t>
  </si>
  <si>
    <t>1898773578</t>
  </si>
  <si>
    <t>"12_Jednopolove_a_montazni_schema_rozvadece_RS</t>
  </si>
  <si>
    <t>"13_Dispozice_elektroinstalace_v_kotelne_v_suterenu</t>
  </si>
  <si>
    <t>"15_Dispozice_elektroinstalace_v_patre</t>
  </si>
  <si>
    <t>193</t>
  </si>
  <si>
    <t>210100003</t>
  </si>
  <si>
    <t>Ukončení vodičů v rozváděči nebo na přístroji včetně zapojení průřezu žíly do 16 mm2</t>
  </si>
  <si>
    <t>1721433145</t>
  </si>
  <si>
    <t>194</t>
  </si>
  <si>
    <t>210100004</t>
  </si>
  <si>
    <t>Ukončení vodičů v rozváděči nebo na přístroji včetně zapojení průřezu žíly do 25 mm2</t>
  </si>
  <si>
    <t>51719517</t>
  </si>
  <si>
    <t>195</t>
  </si>
  <si>
    <t>210110032</t>
  </si>
  <si>
    <t>zásuvka nástěnná od IP.2 vč. zapojení 2P+Z průběžně</t>
  </si>
  <si>
    <t>-1229177185</t>
  </si>
  <si>
    <t>196</t>
  </si>
  <si>
    <t>210110043</t>
  </si>
  <si>
    <t>přepínač zapuštěný vč. zapojení sériový/řazení 5-5A</t>
  </si>
  <si>
    <t>372496954</t>
  </si>
  <si>
    <t>197</t>
  </si>
  <si>
    <t>210110045</t>
  </si>
  <si>
    <t>přepínač zapuštěný vč. zapojení střídavý/řazení 6</t>
  </si>
  <si>
    <t>-866792708</t>
  </si>
  <si>
    <t>198</t>
  </si>
  <si>
    <t>210110044</t>
  </si>
  <si>
    <t>přepínač zapuštěný vč. zapojení 2-střídavý/řazení5B</t>
  </si>
  <si>
    <t>-1088652294</t>
  </si>
  <si>
    <t>199</t>
  </si>
  <si>
    <t>210110046</t>
  </si>
  <si>
    <t>přepínač zapuštěný vč. zapojení křížový/řazení 7</t>
  </si>
  <si>
    <t>-1764695193</t>
  </si>
  <si>
    <t>200</t>
  </si>
  <si>
    <t>210110091</t>
  </si>
  <si>
    <t>spínač zapuštěný vč.zapojení s plynulou regulací</t>
  </si>
  <si>
    <t>2000767566</t>
  </si>
  <si>
    <t>201</t>
  </si>
  <si>
    <t>210111012</t>
  </si>
  <si>
    <t>zásuvka domovní zapuštěná vč. zapojení průběžně</t>
  </si>
  <si>
    <t>-876264480</t>
  </si>
  <si>
    <t>202</t>
  </si>
  <si>
    <t>210111106</t>
  </si>
  <si>
    <t>zásuvka/přívodka průmyslová vč. zapojení 3P+N++Z/16A</t>
  </si>
  <si>
    <t>1787069530</t>
  </si>
  <si>
    <t>203</t>
  </si>
  <si>
    <t>210190002</t>
  </si>
  <si>
    <t>rozvodnice do hmotnosti 100kg</t>
  </si>
  <si>
    <t>-1067337359</t>
  </si>
  <si>
    <t>204</t>
  </si>
  <si>
    <t>210192562</t>
  </si>
  <si>
    <t>svorkovnice HSV70</t>
  </si>
  <si>
    <t>1303591487</t>
  </si>
  <si>
    <t>205</t>
  </si>
  <si>
    <t>210200012</t>
  </si>
  <si>
    <t>svítidlo bytové stropní/více zdrojů</t>
  </si>
  <si>
    <t>1505636605</t>
  </si>
  <si>
    <t>206</t>
  </si>
  <si>
    <t>210810101</t>
  </si>
  <si>
    <t>kabel Cu (-1kV CYKY) pevně uložený do 3x35/4x25</t>
  </si>
  <si>
    <t>1263605695</t>
  </si>
  <si>
    <t>207</t>
  </si>
  <si>
    <t>210810048</t>
  </si>
  <si>
    <t>kabel (-CYKY) pevně uložený do 3x6/4x4/7x2,5</t>
  </si>
  <si>
    <t>-829787634</t>
  </si>
  <si>
    <t>1177</t>
  </si>
  <si>
    <t>208</t>
  </si>
  <si>
    <t>210800851</t>
  </si>
  <si>
    <t>vodič Cu (-CY,CYA) pevně uložený do 1x35</t>
  </si>
  <si>
    <t>499644361</t>
  </si>
  <si>
    <t>209</t>
  </si>
  <si>
    <t>210010301</t>
  </si>
  <si>
    <t>krabice přístrojová bez zapojení</t>
  </si>
  <si>
    <t>2111556100</t>
  </si>
  <si>
    <t>210</t>
  </si>
  <si>
    <t>210010312</t>
  </si>
  <si>
    <t>krabice odbočná bez svorkovnice a zapojení (-K097)</t>
  </si>
  <si>
    <t>585435964</t>
  </si>
  <si>
    <t>211</t>
  </si>
  <si>
    <t>210010309</t>
  </si>
  <si>
    <t>1250374432</t>
  </si>
  <si>
    <t>212</t>
  </si>
  <si>
    <t>210010313</t>
  </si>
  <si>
    <t>krabice odbočná bez svorkovnice a zapojení (-K0125)</t>
  </si>
  <si>
    <t>1986764987</t>
  </si>
  <si>
    <t>213</t>
  </si>
  <si>
    <t>210220321</t>
  </si>
  <si>
    <t>svorka na potrubí vč.pásku (Bernard)</t>
  </si>
  <si>
    <t>-1920702949</t>
  </si>
  <si>
    <t>214</t>
  </si>
  <si>
    <t>210110041</t>
  </si>
  <si>
    <t>spínač zapuštěný vč.zapojení 1pólový/řezení 1</t>
  </si>
  <si>
    <t>-1985652238</t>
  </si>
  <si>
    <t>215</t>
  </si>
  <si>
    <t>000552041</t>
  </si>
  <si>
    <t>nouz.sviť.LOVATO II LV2U/3W/B/1/SA/AT/WH</t>
  </si>
  <si>
    <t>-165716925</t>
  </si>
  <si>
    <t>216</t>
  </si>
  <si>
    <t>000509031</t>
  </si>
  <si>
    <t>svít LED BRSB4K0300V1/ND,14W</t>
  </si>
  <si>
    <t>-1804739555</t>
  </si>
  <si>
    <t>217</t>
  </si>
  <si>
    <t>000509032</t>
  </si>
  <si>
    <t>svít LED BRSB4K0375V2/ND,27W</t>
  </si>
  <si>
    <t>1549394931</t>
  </si>
  <si>
    <t>218</t>
  </si>
  <si>
    <t>000509034</t>
  </si>
  <si>
    <t>svít LED LLL4000RM2KVN4ND,37W</t>
  </si>
  <si>
    <t>-162941365</t>
  </si>
  <si>
    <t>219</t>
  </si>
  <si>
    <t>000509035</t>
  </si>
  <si>
    <t>svít LED KX500M4K0/nd,36W</t>
  </si>
  <si>
    <t>1068036276</t>
  </si>
  <si>
    <t>220</t>
  </si>
  <si>
    <t>000712401</t>
  </si>
  <si>
    <t>rozvodn eleměrová RE20A 1. tarif 3.fáz.IP44</t>
  </si>
  <si>
    <t>-978414765</t>
  </si>
  <si>
    <t>221</t>
  </si>
  <si>
    <t>000000000</t>
  </si>
  <si>
    <t>zapuštěný IP30/20C ozn.RS</t>
  </si>
  <si>
    <t>198646303</t>
  </si>
  <si>
    <t>222</t>
  </si>
  <si>
    <t>000101211</t>
  </si>
  <si>
    <t>kabel 1kV CYKY 4x25</t>
  </si>
  <si>
    <t>57507142</t>
  </si>
  <si>
    <t>223</t>
  </si>
  <si>
    <t>000101210</t>
  </si>
  <si>
    <t>kabel CYKY 4x16</t>
  </si>
  <si>
    <t>669225094</t>
  </si>
  <si>
    <t>224</t>
  </si>
  <si>
    <t>000101105</t>
  </si>
  <si>
    <t>kabel CYKY-J 3x1,5</t>
  </si>
  <si>
    <t>117183205</t>
  </si>
  <si>
    <t>446</t>
  </si>
  <si>
    <t>225</t>
  </si>
  <si>
    <t>000101106</t>
  </si>
  <si>
    <t>kabel CYKY-J 3x2,5</t>
  </si>
  <si>
    <t>-730740647</t>
  </si>
  <si>
    <t>486</t>
  </si>
  <si>
    <t>226</t>
  </si>
  <si>
    <t>000101005</t>
  </si>
  <si>
    <t>kabel CYKY-0 2x1,5</t>
  </si>
  <si>
    <t>389280349</t>
  </si>
  <si>
    <t>227</t>
  </si>
  <si>
    <t>000101306</t>
  </si>
  <si>
    <t>kabel CYKY-J 5x2,5</t>
  </si>
  <si>
    <t>1444480351</t>
  </si>
  <si>
    <t>228</t>
  </si>
  <si>
    <t>000101109</t>
  </si>
  <si>
    <t>kabel CYKY-0 3x1,5</t>
  </si>
  <si>
    <t>258744341</t>
  </si>
  <si>
    <t>229</t>
  </si>
  <si>
    <t>000101305</t>
  </si>
  <si>
    <t>kabel CYKY-J 5x1,5</t>
  </si>
  <si>
    <t>717127080</t>
  </si>
  <si>
    <t>230</t>
  </si>
  <si>
    <t>000101205</t>
  </si>
  <si>
    <t>kabel CYKY-0 4x1,5</t>
  </si>
  <si>
    <t>-370154837</t>
  </si>
  <si>
    <t>231</t>
  </si>
  <si>
    <t>000171108</t>
  </si>
  <si>
    <t>vodič CY 6 zž /H07V-U/</t>
  </si>
  <si>
    <t>-957636005</t>
  </si>
  <si>
    <t>232</t>
  </si>
  <si>
    <t>000311111</t>
  </si>
  <si>
    <t>krabice univerzální /přístrojová KU68KA</t>
  </si>
  <si>
    <t>201679174</t>
  </si>
  <si>
    <t>233</t>
  </si>
  <si>
    <t>000311315</t>
  </si>
  <si>
    <t>krabice odbočná kruhová K097/5 vč. K097V</t>
  </si>
  <si>
    <t>1910916078</t>
  </si>
  <si>
    <t>234</t>
  </si>
  <si>
    <t>000311213</t>
  </si>
  <si>
    <t>krabice přístrojová KPR68</t>
  </si>
  <si>
    <t>1938021254</t>
  </si>
  <si>
    <t>235</t>
  </si>
  <si>
    <t>000311322</t>
  </si>
  <si>
    <t>krabice odbočná K0125E/EQ02</t>
  </si>
  <si>
    <t>235651051</t>
  </si>
  <si>
    <t>236</t>
  </si>
  <si>
    <t>000295441</t>
  </si>
  <si>
    <t>svorka zemnící Bernard/ZSA16</t>
  </si>
  <si>
    <t>-672202324</t>
  </si>
  <si>
    <t>237</t>
  </si>
  <si>
    <t>000295443</t>
  </si>
  <si>
    <t>páska měděná uzemňovací ZSA16-délka 0,5 m</t>
  </si>
  <si>
    <t>-1715046908</t>
  </si>
  <si>
    <t>238</t>
  </si>
  <si>
    <t>000409011</t>
  </si>
  <si>
    <t>spínač 10A/250Vstř Classic 3553-01289 řaz.1</t>
  </si>
  <si>
    <t>-1815669771</t>
  </si>
  <si>
    <t>239</t>
  </si>
  <si>
    <t>000409021</t>
  </si>
  <si>
    <t>přepínač 10A/250Vstř Classic 3553-05289 řaz.5</t>
  </si>
  <si>
    <t>773208550</t>
  </si>
  <si>
    <t>240</t>
  </si>
  <si>
    <t>000409023</t>
  </si>
  <si>
    <t>přepínač 10A/250Vstř Classic 3553-06289 řaz.6</t>
  </si>
  <si>
    <t>-1850280119</t>
  </si>
  <si>
    <t>241</t>
  </si>
  <si>
    <t>000409026</t>
  </si>
  <si>
    <t>přepínač 10A/250Vstř Classic 3553-07289 řaz. 7</t>
  </si>
  <si>
    <t>267315252</t>
  </si>
  <si>
    <t>242</t>
  </si>
  <si>
    <t>000409024</t>
  </si>
  <si>
    <t>přepínač 10A/250Vstř Classic 3553-52289 řaz. 6+6</t>
  </si>
  <si>
    <t>-410310800</t>
  </si>
  <si>
    <t>243</t>
  </si>
  <si>
    <t>000409016</t>
  </si>
  <si>
    <t>spínač autom+snímač pohybu Classic 3299C-C22100</t>
  </si>
  <si>
    <t>667540284</t>
  </si>
  <si>
    <t>244</t>
  </si>
  <si>
    <t>000419100</t>
  </si>
  <si>
    <t>zásuvka 16A/250Vstř Classic 5517-2389</t>
  </si>
  <si>
    <t>869810025</t>
  </si>
  <si>
    <t>245</t>
  </si>
  <si>
    <t>000419102</t>
  </si>
  <si>
    <t>zásuvka dvojnásobná 16A/250V Classic 5512C-2349</t>
  </si>
  <si>
    <t>-1906964810</t>
  </si>
  <si>
    <t>246</t>
  </si>
  <si>
    <t>000419106</t>
  </si>
  <si>
    <t>zásuvka dvojnásobná 16A/250Vstř 5592C-2349 chráněná</t>
  </si>
  <si>
    <t>1771027748</t>
  </si>
  <si>
    <t>247</t>
  </si>
  <si>
    <t>000419105</t>
  </si>
  <si>
    <t>zásuvka 16A/250Vstř 5597-2389 chráněná</t>
  </si>
  <si>
    <t>-415543153</t>
  </si>
  <si>
    <t>248</t>
  </si>
  <si>
    <t>000423212</t>
  </si>
  <si>
    <t>zásuvka 16A/250Vstř Praktik 5518-2969/IP44(plast)</t>
  </si>
  <si>
    <t>1567161670</t>
  </si>
  <si>
    <t>249</t>
  </si>
  <si>
    <t>000425223</t>
  </si>
  <si>
    <t>zásuvka 5pól/16A/400V/IP44 IZ 1653</t>
  </si>
  <si>
    <t>-1933919265</t>
  </si>
  <si>
    <t>250</t>
  </si>
  <si>
    <t>000190111</t>
  </si>
  <si>
    <t>kabelové oko Cu lisovací 25x8 KU</t>
  </si>
  <si>
    <t>119836310</t>
  </si>
  <si>
    <t>251</t>
  </si>
  <si>
    <t>000199222</t>
  </si>
  <si>
    <t>svorka Wago 273-104 3x2,5mm2 krabicová bezšroubo</t>
  </si>
  <si>
    <t>-1485818876</t>
  </si>
  <si>
    <t>252</t>
  </si>
  <si>
    <t>000199224</t>
  </si>
  <si>
    <t>svorka Wago 273-105 5x2,5mm2 krabicová bezšroubo</t>
  </si>
  <si>
    <t>-276642748</t>
  </si>
  <si>
    <t>253</t>
  </si>
  <si>
    <t>000199097</t>
  </si>
  <si>
    <t>stoupací svorkovnice HSV70</t>
  </si>
  <si>
    <t>-1706249068</t>
  </si>
  <si>
    <t>254</t>
  </si>
  <si>
    <t>210020656</t>
  </si>
  <si>
    <t>materiál podružný</t>
  </si>
  <si>
    <t>-1711536315</t>
  </si>
  <si>
    <t>255</t>
  </si>
  <si>
    <t>210020659</t>
  </si>
  <si>
    <t>PPV pro elektromontáže</t>
  </si>
  <si>
    <t>1460794218</t>
  </si>
  <si>
    <t>256</t>
  </si>
  <si>
    <t>210020699</t>
  </si>
  <si>
    <t>Doprava</t>
  </si>
  <si>
    <t>52945991</t>
  </si>
  <si>
    <t>257</t>
  </si>
  <si>
    <t>210020999</t>
  </si>
  <si>
    <t>Revize</t>
  </si>
  <si>
    <t>1706007949</t>
  </si>
  <si>
    <t>258</t>
  </si>
  <si>
    <t>218009001</t>
  </si>
  <si>
    <t>poplatek za recyklaci svítidla</t>
  </si>
  <si>
    <t>978286800</t>
  </si>
  <si>
    <t>259</t>
  </si>
  <si>
    <t>218009011</t>
  </si>
  <si>
    <t>poplatek za recyklaci světelného zdroje</t>
  </si>
  <si>
    <t>-2119041948</t>
  </si>
  <si>
    <t>260</t>
  </si>
  <si>
    <t>219002211</t>
  </si>
  <si>
    <t>výsekové a bourací práce</t>
  </si>
  <si>
    <t>-1350791621</t>
  </si>
  <si>
    <t>261</t>
  </si>
  <si>
    <t>219990011</t>
  </si>
  <si>
    <t>demontáže</t>
  </si>
  <si>
    <t>492433717</t>
  </si>
  <si>
    <t>262</t>
  </si>
  <si>
    <t>219990019</t>
  </si>
  <si>
    <t>úpravy stávajících elektroměrových rozvaděčů</t>
  </si>
  <si>
    <t>942836696</t>
  </si>
  <si>
    <t>263</t>
  </si>
  <si>
    <t>741313089</t>
  </si>
  <si>
    <t>Montáž nových odtah. ventilátorů</t>
  </si>
  <si>
    <t>1295334144</t>
  </si>
  <si>
    <t>264</t>
  </si>
  <si>
    <t>42914101</t>
  </si>
  <si>
    <t xml:space="preserve">ventilátor axiální </t>
  </si>
  <si>
    <t>2117141748</t>
  </si>
  <si>
    <t>1"viz pol.č.741313089</t>
  </si>
  <si>
    <t>265</t>
  </si>
  <si>
    <t>998741202</t>
  </si>
  <si>
    <t>Přesun hmot procentní pro silnoproud v objektech v do 12 m</t>
  </si>
  <si>
    <t>-810451338</t>
  </si>
  <si>
    <t>3877,4</t>
  </si>
  <si>
    <t>762</t>
  </si>
  <si>
    <t>Konstrukce tesařské</t>
  </si>
  <si>
    <t>266</t>
  </si>
  <si>
    <t>762083119</t>
  </si>
  <si>
    <t>Impregnace řeziva proti dřevokaznému hmyzu a houbám nátěrem třída ohrožení 1 a 2</t>
  </si>
  <si>
    <t>-2065030747</t>
  </si>
  <si>
    <t>"ošetření trámů a záklopu stropní konstrukce po provedení mykologického průzkumu</t>
  </si>
  <si>
    <t>10,331*4,748"celková plocha stropu + 10%</t>
  </si>
  <si>
    <t>49,052*1,1 'Přepočtené koeficientem množství</t>
  </si>
  <si>
    <t>267</t>
  </si>
  <si>
    <t>762841811</t>
  </si>
  <si>
    <t>Demontáž podbíjení obkladů stropů a střech sklonu do 60° z hrubých prken tl do 35 mm</t>
  </si>
  <si>
    <t>1742619141</t>
  </si>
  <si>
    <t>"POZN. odstranění omítky viz pol.č.978011781</t>
  </si>
  <si>
    <t>(3,080*4,748)+(3,485*4,748)+(3,465*4,748)"demontáž podbití stávajících místností m122, m123, m124</t>
  </si>
  <si>
    <t>268</t>
  </si>
  <si>
    <t>998762202</t>
  </si>
  <si>
    <t>Přesun hmot procentní pro kce tesařské v objektech v do 12 m</t>
  </si>
  <si>
    <t>-1542054322</t>
  </si>
  <si>
    <t>763</t>
  </si>
  <si>
    <t>Konstrukce suché výstavby</t>
  </si>
  <si>
    <t>269</t>
  </si>
  <si>
    <t>763131433</t>
  </si>
  <si>
    <t>SDK podhled deska 1xDF 15 TI 60 mm 50 kg/m3 dvouvrstvá spodní kce profil CD+UD</t>
  </si>
  <si>
    <t>1247008066</t>
  </si>
  <si>
    <t>(10,331*4,748)"nová místnost m116 KOMUNITNÍ CENTRUM</t>
  </si>
  <si>
    <t>270</t>
  </si>
  <si>
    <t>763131714</t>
  </si>
  <si>
    <t>SDK podhled základní penetrační nátěr</t>
  </si>
  <si>
    <t>-517822041</t>
  </si>
  <si>
    <t>271</t>
  </si>
  <si>
    <t>998763402</t>
  </si>
  <si>
    <t>Přesun hmot procentní pro sádrokartonové konstrukce v objektech v do 12 m</t>
  </si>
  <si>
    <t>-1638108312</t>
  </si>
  <si>
    <t>766</t>
  </si>
  <si>
    <t>Konstrukce truhlářské</t>
  </si>
  <si>
    <t>272</t>
  </si>
  <si>
    <t>766441821</t>
  </si>
  <si>
    <t>Demontáž parapetních desek dřevěných nebo plastových šířky do 30 cm délky přes 1,0 m</t>
  </si>
  <si>
    <t>-1214970734</t>
  </si>
  <si>
    <t>11"odstranění stávajícího parapetu pod oknem vnitřního</t>
  </si>
  <si>
    <t>273</t>
  </si>
  <si>
    <t>766660001</t>
  </si>
  <si>
    <t>Montáž dveřních křídel otvíravých jednokřídlových š do 0,8 m do ocelové zárubně</t>
  </si>
  <si>
    <t>1567787658</t>
  </si>
  <si>
    <t>274</t>
  </si>
  <si>
    <t>61160126</t>
  </si>
  <si>
    <t>dveře dřevěné vnitřní hladké plné 1křídlé bílé 600x1970mm</t>
  </si>
  <si>
    <t>-1557215040</t>
  </si>
  <si>
    <t>"vnitřní dveře lakované</t>
  </si>
  <si>
    <t>275</t>
  </si>
  <si>
    <t>61160156</t>
  </si>
  <si>
    <t>dveře dřevěné vnitřní hladké plné 1křídlé bílé 700x1970mm</t>
  </si>
  <si>
    <t>1941033330</t>
  </si>
  <si>
    <t>276</t>
  </si>
  <si>
    <t>61160186</t>
  </si>
  <si>
    <t>dveře dřevěné vnitřní hladké plné 1křídlé bílé 800x1970mm</t>
  </si>
  <si>
    <t>1963274953</t>
  </si>
  <si>
    <t>277</t>
  </si>
  <si>
    <t>61160192</t>
  </si>
  <si>
    <t>dveře dřevěné vnitřní hladké plné 1křídlé bílé 800x1970mm vč. madla dle VYHL. č.398/2009 Sb.</t>
  </si>
  <si>
    <t>-1063856278</t>
  </si>
  <si>
    <t>"VÝBAVA: madla dle VYHL. č. 398/2009 Sb.</t>
  </si>
  <si>
    <t>278</t>
  </si>
  <si>
    <t>766660002</t>
  </si>
  <si>
    <t>Montáž dveřních křídel otvíravých jednokřídlových š přes 0,8 m do ocelové zárubně</t>
  </si>
  <si>
    <t>-271431538</t>
  </si>
  <si>
    <t>279</t>
  </si>
  <si>
    <t>61160216</t>
  </si>
  <si>
    <t>dveře dřevěné vnitřní hladké plné 1křídlé bílé 900x1970mm</t>
  </si>
  <si>
    <t>-1379705153</t>
  </si>
  <si>
    <t>280</t>
  </si>
  <si>
    <t>61165603</t>
  </si>
  <si>
    <t>dveře vnitřní požárně odolné lakovaná MDF EI (EW) 30 D3 1křídlové 900x1970mm</t>
  </si>
  <si>
    <t>-456592172</t>
  </si>
  <si>
    <t>281</t>
  </si>
  <si>
    <t>766660451</t>
  </si>
  <si>
    <t>Montáž vchodových dveří dvoukřídlových bez nadsvětlíku do zdiva</t>
  </si>
  <si>
    <t>2011845984</t>
  </si>
  <si>
    <t>1"ozn.9</t>
  </si>
  <si>
    <t>282</t>
  </si>
  <si>
    <t>61173119</t>
  </si>
  <si>
    <t>dveře dřevěné vchodové plné dýhované 1200x1970mm EI-C3-Sm 30DP1</t>
  </si>
  <si>
    <t>-1336680395</t>
  </si>
  <si>
    <t>"S POŽÁRNÍ ODOLNOSTÍ PROVEDENÍ EI-C3-Sm 30DP1</t>
  </si>
  <si>
    <t>283</t>
  </si>
  <si>
    <t>766660717</t>
  </si>
  <si>
    <t>Montáž dveřních křídel samozavírače na ocelovou zárubeň</t>
  </si>
  <si>
    <t>-1995561639</t>
  </si>
  <si>
    <t>1"ozn.7</t>
  </si>
  <si>
    <t>1"ozn.8</t>
  </si>
  <si>
    <t>284</t>
  </si>
  <si>
    <t>54917265</t>
  </si>
  <si>
    <t>samozavírač dveří hydraulický K214 č.14 zlatá bronz</t>
  </si>
  <si>
    <t>-192324860</t>
  </si>
  <si>
    <t>5"viz pol.č.766660717</t>
  </si>
  <si>
    <t>285</t>
  </si>
  <si>
    <t>766660728</t>
  </si>
  <si>
    <t>Montáž dveřního interiérového kování - zámku</t>
  </si>
  <si>
    <t>1310373607</t>
  </si>
  <si>
    <t>1"mříž Z1/P</t>
  </si>
  <si>
    <t>286</t>
  </si>
  <si>
    <t>54926400</t>
  </si>
  <si>
    <t>zámek stavební dveřní zadlabací s vložkou 5131</t>
  </si>
  <si>
    <t>-2090723932</t>
  </si>
  <si>
    <t>10"viz pol.č.766660728</t>
  </si>
  <si>
    <t>287</t>
  </si>
  <si>
    <t>766660729</t>
  </si>
  <si>
    <t>Montáž dveřního interiérového kování - štítku s klikou</t>
  </si>
  <si>
    <t>1486763093</t>
  </si>
  <si>
    <t>288</t>
  </si>
  <si>
    <t>54914119</t>
  </si>
  <si>
    <t>kování dveřní klika/klika</t>
  </si>
  <si>
    <t>-2099631888</t>
  </si>
  <si>
    <t>10"viz pol.č.766660729</t>
  </si>
  <si>
    <t>289</t>
  </si>
  <si>
    <t>766660731</t>
  </si>
  <si>
    <t>Montáž dveřního bezpečnostního kování - zámku</t>
  </si>
  <si>
    <t>2051578145</t>
  </si>
  <si>
    <t>290</t>
  </si>
  <si>
    <t>54964159</t>
  </si>
  <si>
    <t>vložka zámková bezpečnostní+4 klíče</t>
  </si>
  <si>
    <t>-655048994</t>
  </si>
  <si>
    <t>5"viz pol.č.766660731</t>
  </si>
  <si>
    <t>291</t>
  </si>
  <si>
    <t>766660733</t>
  </si>
  <si>
    <t>Montáž dveřního bezpečnostního kování - štítku s klikou</t>
  </si>
  <si>
    <t>90659682</t>
  </si>
  <si>
    <t>292</t>
  </si>
  <si>
    <t>54914120</t>
  </si>
  <si>
    <t>kování bezpečnostní, klika-klika R4 ASTRA</t>
  </si>
  <si>
    <t>-63344255</t>
  </si>
  <si>
    <t>5"viz pol.č.766660733</t>
  </si>
  <si>
    <t>293</t>
  </si>
  <si>
    <t>766694122</t>
  </si>
  <si>
    <t>Montáž parapetních dřevěných nebo plastových šířky přes 30 cm délky do 1,6 m</t>
  </si>
  <si>
    <t>-381748171</t>
  </si>
  <si>
    <t>11"montáž nového parapetu 0,450x1,200m pod oknem vnitřního</t>
  </si>
  <si>
    <t>294</t>
  </si>
  <si>
    <t>60794106</t>
  </si>
  <si>
    <t>deska parapetní dřevotřísková vnitřní 450x1000mm</t>
  </si>
  <si>
    <t>1709422224</t>
  </si>
  <si>
    <t>11*1,2"montáž nového parapetu 0,450x1,200m pod oknem vnitřního</t>
  </si>
  <si>
    <t>295</t>
  </si>
  <si>
    <t>766695212</t>
  </si>
  <si>
    <t>Montáž truhlářských prahů dveří jednokřídlových šířky do 10 cm</t>
  </si>
  <si>
    <t>-684733662</t>
  </si>
  <si>
    <t>"D1.18 PŮDORYS PŘÍZEMÍ /1.NP/ STAVEBNÍ ÚPRAVY</t>
  </si>
  <si>
    <t>9"dveře šírky 900 mm</t>
  </si>
  <si>
    <t>4"dveře šířky 800 mm</t>
  </si>
  <si>
    <t>3"dveře šířky 700 mm</t>
  </si>
  <si>
    <t>296</t>
  </si>
  <si>
    <t>61187132</t>
  </si>
  <si>
    <t>práh dveřní dřevěný dubový tl 20mm dl 720mm š 70mm</t>
  </si>
  <si>
    <t>-1253018685</t>
  </si>
  <si>
    <t>297</t>
  </si>
  <si>
    <t>61187152</t>
  </si>
  <si>
    <t>práh dveřní dřevěný dubový tl 20mm dl 820mm š 70mm</t>
  </si>
  <si>
    <t>-487407685</t>
  </si>
  <si>
    <t>298</t>
  </si>
  <si>
    <t>61187172</t>
  </si>
  <si>
    <t>práh dveřní dřevěný dubový tl 20mm dl 920mm š 70mm</t>
  </si>
  <si>
    <t>-1955669800</t>
  </si>
  <si>
    <t>299</t>
  </si>
  <si>
    <t>766811115</t>
  </si>
  <si>
    <t>Montáž korpusu kuchyňských skříněk spodních na nožičky šířky do 600 mm</t>
  </si>
  <si>
    <t>1407842981</t>
  </si>
  <si>
    <t>3"m117 ČAJOVÁ KUCHYŇKA</t>
  </si>
  <si>
    <t>300</t>
  </si>
  <si>
    <t>60721520</t>
  </si>
  <si>
    <t>dodávka korpusu kuchyňských skříněk vč. dvířek s úchyty</t>
  </si>
  <si>
    <t>-1158481952</t>
  </si>
  <si>
    <t>301</t>
  </si>
  <si>
    <t>766811116</t>
  </si>
  <si>
    <t>Montáž korpusu kuchyňských skříněk spodních na nožičky šířky do 1200 mm</t>
  </si>
  <si>
    <t>554324488</t>
  </si>
  <si>
    <t>302</t>
  </si>
  <si>
    <t>60721521</t>
  </si>
  <si>
    <t>dodávka korpusu kuchyňské skříňky vč. dvoukřídlých dvířek s úchyty</t>
  </si>
  <si>
    <t>-87254061</t>
  </si>
  <si>
    <t>303</t>
  </si>
  <si>
    <t>766811141</t>
  </si>
  <si>
    <t>Příplatek k montáži kuchyňských skříněk spodních za usazení vestavěné trouby</t>
  </si>
  <si>
    <t>-220891905</t>
  </si>
  <si>
    <t>304</t>
  </si>
  <si>
    <t>54112302</t>
  </si>
  <si>
    <t>deska elektrická sklokeramická 4 varné zóny 590 x 505 mm</t>
  </si>
  <si>
    <t>-1054936138</t>
  </si>
  <si>
    <t>305</t>
  </si>
  <si>
    <t>766811142</t>
  </si>
  <si>
    <t>Příplatek k montáži kuchyňských skříněk spodních za usazení vestavěné myčky nádobí</t>
  </si>
  <si>
    <t>-855537667</t>
  </si>
  <si>
    <t>306</t>
  </si>
  <si>
    <t>54241402</t>
  </si>
  <si>
    <t>myčka nádobí, 12 souprav, šířka 60 cm</t>
  </si>
  <si>
    <t>884073990</t>
  </si>
  <si>
    <t>307</t>
  </si>
  <si>
    <t>766811151</t>
  </si>
  <si>
    <t>Montáž korpusu kuchyňských skříněk horních na stěnu šířky do 600 mm</t>
  </si>
  <si>
    <t>1939367715</t>
  </si>
  <si>
    <t>308</t>
  </si>
  <si>
    <t>60721527</t>
  </si>
  <si>
    <t>dodávka korpusu kuchyňských skříněk horních vč. dvířek s úchyty</t>
  </si>
  <si>
    <t>-1069075190</t>
  </si>
  <si>
    <t>309</t>
  </si>
  <si>
    <t>766811152</t>
  </si>
  <si>
    <t>Montáž korpusu kuchyňských skříněk horních na stěnu šířky do 1200 mm</t>
  </si>
  <si>
    <t>-241450241</t>
  </si>
  <si>
    <t>310</t>
  </si>
  <si>
    <t>60721530</t>
  </si>
  <si>
    <t>629377238</t>
  </si>
  <si>
    <t>311</t>
  </si>
  <si>
    <t>766811213</t>
  </si>
  <si>
    <t>Montáž kuchyňské pracovní desky bez výřezu délky do 4000 mm</t>
  </si>
  <si>
    <t>-1164662618</t>
  </si>
  <si>
    <t>312</t>
  </si>
  <si>
    <t>60722272</t>
  </si>
  <si>
    <t>deska dřevotřísková laminovaná přírodní buk 2070x2800mm tl 25mm</t>
  </si>
  <si>
    <t>1917972598</t>
  </si>
  <si>
    <t>0,6*4"m117 ČAJOVÁ KUCHYŇKA</t>
  </si>
  <si>
    <t>313</t>
  </si>
  <si>
    <t>766811221</t>
  </si>
  <si>
    <t>Příplatek k montáži kuchyňské pracovní desky za vyřezání otvoru</t>
  </si>
  <si>
    <t>1091510949</t>
  </si>
  <si>
    <t>"m117 ČAJOVÁ KUCHYŇKA</t>
  </si>
  <si>
    <t>1"montáž dřezu</t>
  </si>
  <si>
    <t>1"montáž sklokeramické varné desky</t>
  </si>
  <si>
    <t>314</t>
  </si>
  <si>
    <t>766811223</t>
  </si>
  <si>
    <t>Příplatek k montáži kuchyňské pracovní desky za usazení dřezu</t>
  </si>
  <si>
    <t>1361043496</t>
  </si>
  <si>
    <t>315</t>
  </si>
  <si>
    <t>766811232</t>
  </si>
  <si>
    <t>Montáž zádové desky kuchyňských linek bez výřezu délky do 2000 mm</t>
  </si>
  <si>
    <t>131827656</t>
  </si>
  <si>
    <t>316</t>
  </si>
  <si>
    <t>60721514</t>
  </si>
  <si>
    <t>deska dřevotřísková typ S třída E1 jakost I. tl 12mm</t>
  </si>
  <si>
    <t>1348922004</t>
  </si>
  <si>
    <t>0,9*4"m117 ČAJOVÁ KUCHYŇKA</t>
  </si>
  <si>
    <t>317</t>
  </si>
  <si>
    <t>766811421</t>
  </si>
  <si>
    <t>Montáž lišt plastových zaklapávacích na kuchyňských linkách</t>
  </si>
  <si>
    <t>-1581224291</t>
  </si>
  <si>
    <t>4+2*0,6"m117 ČAJOVÁ KUCHYŇKA</t>
  </si>
  <si>
    <t>318</t>
  </si>
  <si>
    <t>766811429</t>
  </si>
  <si>
    <t>lišta plastová zaklápěcí</t>
  </si>
  <si>
    <t>103198057</t>
  </si>
  <si>
    <t>5,2"viz pol.č.766811421</t>
  </si>
  <si>
    <t>319</t>
  </si>
  <si>
    <t>766811461</t>
  </si>
  <si>
    <t xml:space="preserve">Montáž zásuvky vč. výsuvů </t>
  </si>
  <si>
    <t>1245426604</t>
  </si>
  <si>
    <t>320</t>
  </si>
  <si>
    <t>60722278</t>
  </si>
  <si>
    <t>dodávka zásuvky vč. výsuvů</t>
  </si>
  <si>
    <t>281415707</t>
  </si>
  <si>
    <t>321</t>
  </si>
  <si>
    <t>998766202</t>
  </si>
  <si>
    <t>Přesun hmot procentní pro konstrukce truhlářské v objektech v do 12 m</t>
  </si>
  <si>
    <t>-985461907</t>
  </si>
  <si>
    <t>767</t>
  </si>
  <si>
    <t>Konstrukce zámečnické</t>
  </si>
  <si>
    <t>322</t>
  </si>
  <si>
    <t>767111110</t>
  </si>
  <si>
    <t>Montáž stěn pro zasklení z ocelových profilů</t>
  </si>
  <si>
    <t>1907426585</t>
  </si>
  <si>
    <t>"S POŽÁRNÍ ODOLNOSTÍ PROVEDENÍ EI-C3-Sm 30 DP3</t>
  </si>
  <si>
    <t>2,000*3,100"ozn.7</t>
  </si>
  <si>
    <t>2,000*3,100"ozn.8</t>
  </si>
  <si>
    <t>323</t>
  </si>
  <si>
    <t>14550128</t>
  </si>
  <si>
    <t>stěna vnitřní, kovová, lakovaná 2000x3100 mm vč. dvoukřídlích dveří, proslklená EI-C3-Cm 30DP3</t>
  </si>
  <si>
    <t>-1267965038</t>
  </si>
  <si>
    <t xml:space="preserve">"Prosklená stěna vnitřní, kovová, ocelová, pro dveře dvoukřídlé s nadsvětlíkem s  polodrážkou, otočné, prosklené, lakované, včetně ocelového rámu</t>
  </si>
  <si>
    <t>"křídla 600x2200mm</t>
  </si>
  <si>
    <t>324</t>
  </si>
  <si>
    <t>13011039</t>
  </si>
  <si>
    <t>-846805982</t>
  </si>
  <si>
    <t xml:space="preserve">"Prosklená stěna vnitřní, kovová, ocelová, pro dveře dvoukřídlé s nadsvětlíkem s  polodrážkou, otočné, prosklené, lakované, včetně ocelového rámu </t>
  </si>
  <si>
    <t>325</t>
  </si>
  <si>
    <t>767131112</t>
  </si>
  <si>
    <t>Montáž stěn plechových svařovaných včetně kotevních plechů a ocelových kotev</t>
  </si>
  <si>
    <t>1765600490</t>
  </si>
  <si>
    <t>"mříž Z1/P</t>
  </si>
  <si>
    <t>0,8*(1,4+2,2)"bočnice</t>
  </si>
  <si>
    <t>0,95*1,6"křídlo dveří</t>
  </si>
  <si>
    <t>326</t>
  </si>
  <si>
    <t>15945230</t>
  </si>
  <si>
    <t>dodávka ocelové konstrukce stěny včetně výplně z plechů tahokov</t>
  </si>
  <si>
    <t>-113759122</t>
  </si>
  <si>
    <t>1"OCELOVÝ TENKOSTĚNÝ PROFIL 40/40/3, RÁM VÝPLNĚ 20/20/2 + PÁS 20/2, VÝPLŇ TAHOKOV</t>
  </si>
  <si>
    <t>327</t>
  </si>
  <si>
    <t>767641800</t>
  </si>
  <si>
    <t>Demontáž zárubní dveří odřezáním plochy do 2,5 m2</t>
  </si>
  <si>
    <t>1403381900</t>
  </si>
  <si>
    <t>1"dveře do stávající místnosti m.16 KOMORA</t>
  </si>
  <si>
    <t>1"dveře do stávající místnosti m.14 KOMORA</t>
  </si>
  <si>
    <t>1"dveře do stávající místnosti m.13 KOMORA</t>
  </si>
  <si>
    <t>1"dveře do stávající místnosti m.12 KOMORA</t>
  </si>
  <si>
    <t>1"dveře do stávající místnosti m111 KOMORA</t>
  </si>
  <si>
    <t>2"dveře ve stávající místnosti m.110 WC</t>
  </si>
  <si>
    <t>1"dveře do stávající místnosti m.07 KOMORA</t>
  </si>
  <si>
    <t>1"dveře do stávající místnosti m.06 KOMORA</t>
  </si>
  <si>
    <t>1"dveře do stávající místnosti m.05 KOMORA</t>
  </si>
  <si>
    <t>1"dveře do stávající místnosti m.104 KOMORA</t>
  </si>
  <si>
    <t>1"dveře do stávající místnosti m.120 POKOJ</t>
  </si>
  <si>
    <t>1"dveře do stávající místnosti m.121 POKOJ</t>
  </si>
  <si>
    <t>1"dveře do stávající místnosti m.122 POKOJ</t>
  </si>
  <si>
    <t>1"dveře do stávající místnosti m.123 POKOJ</t>
  </si>
  <si>
    <t>328</t>
  </si>
  <si>
    <t>767995111</t>
  </si>
  <si>
    <t>Montáž atypických zámečnických konstrukcí hmotnosti do 5 kg</t>
  </si>
  <si>
    <t>-1659288178</t>
  </si>
  <si>
    <t>10"výměra a popis viz pol.č.13010159</t>
  </si>
  <si>
    <t>30"výměra a popis viz pol.č.13010199</t>
  </si>
  <si>
    <t>329</t>
  </si>
  <si>
    <t>13010159</t>
  </si>
  <si>
    <t>pomocný materiál (podpěry, třemeny, závěsy atd.)</t>
  </si>
  <si>
    <t>1549367519</t>
  </si>
  <si>
    <t>330</t>
  </si>
  <si>
    <t>13010199</t>
  </si>
  <si>
    <t>-453120198</t>
  </si>
  <si>
    <t>30"Pomocný materiál (podpěry, třemeny, závěsy,...)</t>
  </si>
  <si>
    <t>331</t>
  </si>
  <si>
    <t>767995114</t>
  </si>
  <si>
    <t>Montáž atypických zámečnických konstrukcí hmotnosti do 50 kg</t>
  </si>
  <si>
    <t>-866072865</t>
  </si>
  <si>
    <t>"podchycení nadpraží překlady nad otvorem dveří ze stávající místnosti z m116 a m117</t>
  </si>
  <si>
    <t>2*1,300*11,1"I 120 dl. 1 300 mm</t>
  </si>
  <si>
    <t>"podchycení nadpraží překlady nad otvorem dveří ze stávající místnosti z m116 a m121</t>
  </si>
  <si>
    <t>2*1,600*14,4"I 140 dl. 1 600 mm</t>
  </si>
  <si>
    <t>332</t>
  </si>
  <si>
    <t>13010744</t>
  </si>
  <si>
    <t>ocel profilová IPE 120 jakost 11 375</t>
  </si>
  <si>
    <t>-1580127512</t>
  </si>
  <si>
    <t>2*1,300*0,0111"příčná převázka z I 120 dl. 1 300 mm</t>
  </si>
  <si>
    <t>333</t>
  </si>
  <si>
    <t>13010746</t>
  </si>
  <si>
    <t>ocel profilová IPE 140 jakost 11 375</t>
  </si>
  <si>
    <t>807672681</t>
  </si>
  <si>
    <t>2*1,600*0,0144"I 140 dl. 1 600 mm</t>
  </si>
  <si>
    <t>334</t>
  </si>
  <si>
    <t>998767202</t>
  </si>
  <si>
    <t>Přesun hmot procentní pro zámečnické konstrukce v objektech v do 12 m</t>
  </si>
  <si>
    <t>-887186976</t>
  </si>
  <si>
    <t>771</t>
  </si>
  <si>
    <t>Podlahy z dlaždic</t>
  </si>
  <si>
    <t>335</t>
  </si>
  <si>
    <t>771574112</t>
  </si>
  <si>
    <t>Montáž podlah keramických hladkých lepených flexibilním lepidlem do 12 ks/ m2</t>
  </si>
  <si>
    <t>-981929564</t>
  </si>
  <si>
    <t>8,7"m104 WC ŽENY</t>
  </si>
  <si>
    <t>3,0"m105 ÚKLID</t>
  </si>
  <si>
    <t>4,2"m106 WC TĚL. POSTIŽENÍ</t>
  </si>
  <si>
    <t>7,5"m107 WC MUŽI</t>
  </si>
  <si>
    <t>336</t>
  </si>
  <si>
    <t>59761003</t>
  </si>
  <si>
    <t>dlažba keramická hutná hladká do interiéru přes 9 do 12 ks/m2</t>
  </si>
  <si>
    <t>1810281832</t>
  </si>
  <si>
    <t>23,4*1,1 'Přepočtené koeficientem množství</t>
  </si>
  <si>
    <t>337</t>
  </si>
  <si>
    <t>998771202</t>
  </si>
  <si>
    <t>Přesun hmot procentní pro podlahy z dlaždic v objektech v do 12 m</t>
  </si>
  <si>
    <t>-1087019759</t>
  </si>
  <si>
    <t>776</t>
  </si>
  <si>
    <t>Podlahy povlakové</t>
  </si>
  <si>
    <t>338</t>
  </si>
  <si>
    <t>776111311</t>
  </si>
  <si>
    <t>Vysátí a lokální vyspravení podkladu povlakových podlah</t>
  </si>
  <si>
    <t>-1289726266</t>
  </si>
  <si>
    <t>"vysátí a vyspravení stávající podlahy před pokládkou povlakové stěrky</t>
  </si>
  <si>
    <t>142,1"viz pol.č.776201812</t>
  </si>
  <si>
    <t>339</t>
  </si>
  <si>
    <t>776141111</t>
  </si>
  <si>
    <t>Vyrovnání podkladu povlakových podlah stěrkou pevnosti 20 MPa tl 3 mm</t>
  </si>
  <si>
    <t>680826634</t>
  </si>
  <si>
    <t>340</t>
  </si>
  <si>
    <t>776201812</t>
  </si>
  <si>
    <t>Demontáž stávajících povlakových podlah s podložkou ručně</t>
  </si>
  <si>
    <t>1674991033</t>
  </si>
  <si>
    <t>4,4"m108 KOMORA</t>
  </si>
  <si>
    <t>4,9"m109 KOMORA</t>
  </si>
  <si>
    <t>5,4"m110 KOMORA</t>
  </si>
  <si>
    <t>17,0"m113 KANCELÁŘ</t>
  </si>
  <si>
    <t>17,3"m114 KANCELÁŘ</t>
  </si>
  <si>
    <t>25,1"m115 KREATIVNÍ DÍLNA</t>
  </si>
  <si>
    <t>50,7"m116 KOMUNITNÍ CENTRUM</t>
  </si>
  <si>
    <t>17,3"m117 ČAJOVÁ KUCHYŇKA</t>
  </si>
  <si>
    <t>341</t>
  </si>
  <si>
    <t>776221111</t>
  </si>
  <si>
    <t>Lepení pásů z PVC standardním lepidlem vč. soklových lišt</t>
  </si>
  <si>
    <t>-495257086</t>
  </si>
  <si>
    <t>142,1"celková plocha podlah viz pol.č.776201812</t>
  </si>
  <si>
    <t>"soklový pásek v. 50 mm po obvodu na stěnách</t>
  </si>
  <si>
    <t>7,800*0,050 "m108 KOMORA</t>
  </si>
  <si>
    <t>8,773*0,050"m109 KOMORA</t>
  </si>
  <si>
    <t>8,653*0,050 "m110 KOMORA</t>
  </si>
  <si>
    <t>16,216*0,050"m113 KANCELÁŘ</t>
  </si>
  <si>
    <t>15,505*0,050 "m114 KANCELÁŘ</t>
  </si>
  <si>
    <t>17,646*0,050"m115 KREATIVNÍ DÍLNA</t>
  </si>
  <si>
    <t>28,198*0,050"m116 KOMUNITNÍ CENTRUM</t>
  </si>
  <si>
    <t>13,854*0,050"m117 ČAJOVÁ KUCHYŇKA</t>
  </si>
  <si>
    <t>342</t>
  </si>
  <si>
    <t>28411000</t>
  </si>
  <si>
    <t>PVC heterogenní zátěžová antibakteriální, nášlapná vrstva 0,90mm, třída zátěže 34/43, otlak do 0,03mm, R10, hořlavost Bfl S1</t>
  </si>
  <si>
    <t>-1803551064</t>
  </si>
  <si>
    <t>147,933"viz pol.č.776221111</t>
  </si>
  <si>
    <t>147,933*1,1 'Přepočtené koeficientem množství</t>
  </si>
  <si>
    <t>343</t>
  </si>
  <si>
    <t>998776202</t>
  </si>
  <si>
    <t>Přesun hmot procentní pro podlahy povlakové v objektech v do 12 m</t>
  </si>
  <si>
    <t>2009272352</t>
  </si>
  <si>
    <t>781</t>
  </si>
  <si>
    <t>Dokončovací práce - obklady</t>
  </si>
  <si>
    <t>344</t>
  </si>
  <si>
    <t>781111011</t>
  </si>
  <si>
    <t>Ometení (oprášení) stěny při přípravě podkladu</t>
  </si>
  <si>
    <t>-994539201</t>
  </si>
  <si>
    <t>2,2*2*(1,790+2,420+0,9+2,1+2*1*1,165)"m104 WC ŽENY</t>
  </si>
  <si>
    <t>-3*0,6*2-0,8*2"odpočet otvorů</t>
  </si>
  <si>
    <t>2,2*(2,8+0,5+0,6+0,8+2+0,5+2*0,2)"m105 ÚKLID</t>
  </si>
  <si>
    <t>2,2*(1,8+2,2+0,2+0,3)"m106 WC TĚL. POSTIŽENÍ</t>
  </si>
  <si>
    <t>10,897*2,200+2*2*2,2*(1,160+1)"m107 WC MUŽI</t>
  </si>
  <si>
    <t>-2*2*0,6*2"odpočet dveří</t>
  </si>
  <si>
    <t>(2*0,6+4,222)*2,200"m107 ČAJOVÁ KUCHYŇKA</t>
  </si>
  <si>
    <t>345</t>
  </si>
  <si>
    <t>781121011</t>
  </si>
  <si>
    <t>Nátěr penetrační na stěnu</t>
  </si>
  <si>
    <t>-1033827059</t>
  </si>
  <si>
    <t>113,505"viz pol.č.781111011</t>
  </si>
  <si>
    <t>346</t>
  </si>
  <si>
    <t>781161012</t>
  </si>
  <si>
    <t>Montáž profilu dilatační spáry koutové bez izolace dlažeb</t>
  </si>
  <si>
    <t>-750200553</t>
  </si>
  <si>
    <t>347</t>
  </si>
  <si>
    <t>59054172</t>
  </si>
  <si>
    <t>profil dilatační</t>
  </si>
  <si>
    <t>986076722</t>
  </si>
  <si>
    <t>57,316*1,1 'Přepočtené koeficientem množství</t>
  </si>
  <si>
    <t>348</t>
  </si>
  <si>
    <t>781474112</t>
  </si>
  <si>
    <t>Montáž obkladů vnitřních keramických hladkých do 12 ks/m2 lepených flexibilním lepidlem</t>
  </si>
  <si>
    <t>1893357256</t>
  </si>
  <si>
    <t>-1,2"viz pol.č.781491011</t>
  </si>
  <si>
    <t>349</t>
  </si>
  <si>
    <t>59761026</t>
  </si>
  <si>
    <t>obklad keramický hladký do 12ks/m2</t>
  </si>
  <si>
    <t>2064101041</t>
  </si>
  <si>
    <t>112,305*1,1 'Přepočtené koeficientem množství</t>
  </si>
  <si>
    <t>350</t>
  </si>
  <si>
    <t>781491011</t>
  </si>
  <si>
    <t>Montáž zrcadel plochy do 1 m2 lepených silikonovým tmelem na podkladní omítku</t>
  </si>
  <si>
    <t>-346887192</t>
  </si>
  <si>
    <t>0,8*0,5"m107 WC MUŽI</t>
  </si>
  <si>
    <t>0,8*0,5"m106 WC TĚL. POSTIŽENÍ</t>
  </si>
  <si>
    <t>0,8*0,5"m104 WC ŽENY</t>
  </si>
  <si>
    <t>351</t>
  </si>
  <si>
    <t>63465122</t>
  </si>
  <si>
    <t>zrcadlo nemontované čiré tl 3mm max. rozměr 3210x2250mm</t>
  </si>
  <si>
    <t>-1713332503</t>
  </si>
  <si>
    <t>1,2*1,1 'Přepočtené koeficientem množství</t>
  </si>
  <si>
    <t>352</t>
  </si>
  <si>
    <t>781494111</t>
  </si>
  <si>
    <t>Plastové profily rohové lepené flexibilním lepidlem</t>
  </si>
  <si>
    <t>-1885918303</t>
  </si>
  <si>
    <t>353</t>
  </si>
  <si>
    <t>781494511</t>
  </si>
  <si>
    <t>Plastové profily ukončovací lepené flexibilním lepidlem</t>
  </si>
  <si>
    <t>2066200827</t>
  </si>
  <si>
    <t>+2*2,2+(2*0,6+4,222)"m107 ČAJOVÁ KUCHYŇKA</t>
  </si>
  <si>
    <t>354</t>
  </si>
  <si>
    <t>998781202</t>
  </si>
  <si>
    <t>Přesun hmot procentní pro obklady keramické v objektech v do 12 m</t>
  </si>
  <si>
    <t>-1155652459</t>
  </si>
  <si>
    <t>789</t>
  </si>
  <si>
    <t>Povrchové úpravy ocelových konstrukcí</t>
  </si>
  <si>
    <t>355</t>
  </si>
  <si>
    <t>789321119</t>
  </si>
  <si>
    <t>Zhotovení nátěru mříže včetně pozinkování konstrukce před aplikací nátěru</t>
  </si>
  <si>
    <t>-372958924</t>
  </si>
  <si>
    <t>Práce a dodávky M</t>
  </si>
  <si>
    <t>23-M</t>
  </si>
  <si>
    <t>Montáže potrubí</t>
  </si>
  <si>
    <t>356</t>
  </si>
  <si>
    <t>230230016</t>
  </si>
  <si>
    <t>Hlavní tlaková zkouška plynovodního potrubí vzduchem</t>
  </si>
  <si>
    <t>-1975573350</t>
  </si>
  <si>
    <t>35-M</t>
  </si>
  <si>
    <t>Montáž čerpadel, kompr.a vodoh.zař.</t>
  </si>
  <si>
    <t>357</t>
  </si>
  <si>
    <t>350150001</t>
  </si>
  <si>
    <t>Montáž čerpadlo ponorné s hlídáním hladin</t>
  </si>
  <si>
    <t>-1529886685</t>
  </si>
  <si>
    <t>358</t>
  </si>
  <si>
    <t>PMP.ZB00003519</t>
  </si>
  <si>
    <t>čerpadlo ponorné s hlídáním hladin</t>
  </si>
  <si>
    <t>812929806</t>
  </si>
  <si>
    <t>58-M</t>
  </si>
  <si>
    <t>Revize vyhrazených technických zařízení</t>
  </si>
  <si>
    <t>359</t>
  </si>
  <si>
    <t>580507208</t>
  </si>
  <si>
    <t>Uvedení plynového kotle do 50 kW do provozu</t>
  </si>
  <si>
    <t>799701918</t>
  </si>
  <si>
    <t>784</t>
  </si>
  <si>
    <t>Dokončovací práce - malby a tapety</t>
  </si>
  <si>
    <t>360</t>
  </si>
  <si>
    <t>784111001</t>
  </si>
  <si>
    <t>Oprášení (ometení ) podkladu v místnostech výšky do 3,80 m</t>
  </si>
  <si>
    <t>-1458837311</t>
  </si>
  <si>
    <t>"očištění železobetonové stropní desky před montáží TI</t>
  </si>
  <si>
    <t>361</t>
  </si>
  <si>
    <t>784111031</t>
  </si>
  <si>
    <t>Omytí podkladu v místnostech výšky do 3,80 m</t>
  </si>
  <si>
    <t>-196229733</t>
  </si>
  <si>
    <t>"omytí železobetonové stropní desky před montáží TI</t>
  </si>
  <si>
    <t>24,706"viz pol.č. 713111138</t>
  </si>
  <si>
    <t>362</t>
  </si>
  <si>
    <t>784121001</t>
  </si>
  <si>
    <t>Oškrabání malby v mísnostech výšky do 3,80 m</t>
  </si>
  <si>
    <t>620410557</t>
  </si>
  <si>
    <t>"odstranění stávajích maleb železobetonové stropní desky před montáží TI</t>
  </si>
  <si>
    <t>(55,165)*3,110 "stěny místnosti m102 CHODBA</t>
  </si>
  <si>
    <t>53,2"strop místnosti m102 CHODBA</t>
  </si>
  <si>
    <t>0,91*2*(1,790+2,420+0,9+2,1+2*1*1,165)+8,7"m104 WC ŽENY - stěny+strop</t>
  </si>
  <si>
    <t>0,91*(2,8+0,5+0,6+0,8+2+0,5+2*0,2)+3,0"m105 ÚKLID - stěny+strop</t>
  </si>
  <si>
    <t>0,91*(1,8+2,2+0,2+0,3)+4,2"m106 WC TĚL. POSTIŽENÍ - stěny+strop</t>
  </si>
  <si>
    <t>10,897*0,910+0,91*2*2*(1,160+1)+7,5"m107 WC MUŽI - stěny+strop</t>
  </si>
  <si>
    <t>8,443*3,110+4,4"m108 KOMORA - stěny+strop</t>
  </si>
  <si>
    <t>9,608*3,110+4,9"m109 KOMORA - stěny+strop</t>
  </si>
  <si>
    <t>9,569*3,110+5,4"m110 KOMORA - stěny+strop</t>
  </si>
  <si>
    <t>16,376*3,110+17,0"m113 KANCELÁŘ - stěny+strop</t>
  </si>
  <si>
    <t>2*3,110*(4,725+3,515)+17,3"m114 KANCELÁŘ - stěny+strop</t>
  </si>
  <si>
    <t>19,098*3,110+25,1"m115 KREATIVNÍ DÍLNA - stěny+strop</t>
  </si>
  <si>
    <t>2*3,110*(10,315+4,740)+50,7"m116 KOMUNITNÍ CENTRUM - stěny+strop</t>
  </si>
  <si>
    <t>2*3,110*(3,215+4,23)+14,3"m117 ČAJOVÁ KUCHYŇKA</t>
  </si>
  <si>
    <t>-8*1,65*1,2"odpočet otvorů - okna; dveře neodčítány=oškrabání špalet, nadpraží</t>
  </si>
  <si>
    <t>363</t>
  </si>
  <si>
    <t>784171101</t>
  </si>
  <si>
    <t>Zakrytí vnitřních podlah včetně pozdějšího odkrytí</t>
  </si>
  <si>
    <t>-1980749523</t>
  </si>
  <si>
    <t>7,5"zakrytí podlahy</t>
  </si>
  <si>
    <t>14,3"m117 ČAJOVÁ KUCHYŇKA - strop</t>
  </si>
  <si>
    <t>364</t>
  </si>
  <si>
    <t>58124842</t>
  </si>
  <si>
    <t>fólie pro malířské potřeby zakrývací tl 7µ 4x5m</t>
  </si>
  <si>
    <t>-1142187315</t>
  </si>
  <si>
    <t>223,2*1,05 'Přepočtené koeficientem množství</t>
  </si>
  <si>
    <t>365</t>
  </si>
  <si>
    <t>784171111</t>
  </si>
  <si>
    <t>Zakrytí vnitřních ploch stěn v místnostech výšky do 3,80 m</t>
  </si>
  <si>
    <t>427464212</t>
  </si>
  <si>
    <t>"zakrytí před malbou a nástřikem TI</t>
  </si>
  <si>
    <t>15*0,950*0,600</t>
  </si>
  <si>
    <t>"zakrytí stávajících oken uličního traktu</t>
  </si>
  <si>
    <t>"zakrytí stávajících oken dvorního traktu</t>
  </si>
  <si>
    <t>"zakrytí stávajících dveří z obou stran</t>
  </si>
  <si>
    <t>"zakrytí nových dveří a prosklených stěn z obou stran</t>
  </si>
  <si>
    <t>"zakrytí vchodových dveří z jedné strany</t>
  </si>
  <si>
    <t>366</t>
  </si>
  <si>
    <t>935436588</t>
  </si>
  <si>
    <t>128,457*1,05 'Přepočtené koeficientem množství</t>
  </si>
  <si>
    <t>367</t>
  </si>
  <si>
    <t>784181111</t>
  </si>
  <si>
    <t>Základní silikátová jednonásobná penetrace podkladu v místnostech výšky do 3,80m</t>
  </si>
  <si>
    <t>1473024103</t>
  </si>
  <si>
    <t>"penetrace desek z minerální čedičové vaty</t>
  </si>
  <si>
    <t>368</t>
  </si>
  <si>
    <t>784191001</t>
  </si>
  <si>
    <t>Čištění vnitřních ploch oken nebo balkonových dveří jednoduchých po provedení malířských prací</t>
  </si>
  <si>
    <t>8900541</t>
  </si>
  <si>
    <t>"mytí nových prosklených stěn</t>
  </si>
  <si>
    <t>369</t>
  </si>
  <si>
    <t>784191003</t>
  </si>
  <si>
    <t>Čištění vnitřních ploch oken dvojitých nebo zdvojených po provedení malířských prací</t>
  </si>
  <si>
    <t>27056524</t>
  </si>
  <si>
    <t>"mytí stávajících oken uličního traktu</t>
  </si>
  <si>
    <t>"mytí stávajících oken dvorního traktu</t>
  </si>
  <si>
    <t>370</t>
  </si>
  <si>
    <t>784191005</t>
  </si>
  <si>
    <t>Čištění vnitřních ploch dveří nebo vrat po provedení malířských prací</t>
  </si>
  <si>
    <t>835162781</t>
  </si>
  <si>
    <t>"mytí stávajících dveří z obou stran</t>
  </si>
  <si>
    <t>"mytí nových dveří a prosklených stěn z obou stran</t>
  </si>
  <si>
    <t>"mytí vchodových dveří z jedné strany</t>
  </si>
  <si>
    <t>371</t>
  </si>
  <si>
    <t>784191007</t>
  </si>
  <si>
    <t>Čištění vnitřních ploch podlah po provedení malířských prací</t>
  </si>
  <si>
    <t>1765042444</t>
  </si>
  <si>
    <t>7,56"m015 NOVÁ KOTELNA - plocha podlahy</t>
  </si>
  <si>
    <t>53,2"m102 CHODBA - plocha podlahy</t>
  </si>
  <si>
    <t>8,7"m104 WC ŽENY - plocha podlahy</t>
  </si>
  <si>
    <t>3,0"m105 ÚKLID - plocha podlahy</t>
  </si>
  <si>
    <t>4,2"m106 WC TĚL. POSTIŽENÍ - plocha podlahy</t>
  </si>
  <si>
    <t>7,5"m107 WC MUŽI - plocha podlahy</t>
  </si>
  <si>
    <t>4,4"m108 KOMORA - plocha podlahy</t>
  </si>
  <si>
    <t>4,9"m109 KOMORA - plocha podlahy</t>
  </si>
  <si>
    <t>5,4"m110 KOMORA - plocha podlahy</t>
  </si>
  <si>
    <t>17,0"m113 KANCELÁŘ - plocha podlahy</t>
  </si>
  <si>
    <t>17,3"m114 KANCELÁŘ - plocha podlahy</t>
  </si>
  <si>
    <t>25,1"m115 KREATIVNÍ DÍLNA - plocha podlahy</t>
  </si>
  <si>
    <t>50,7"m116 KOMUNITNÍ CENTRUM - plocha podlahy</t>
  </si>
  <si>
    <t>14,3"m117 ČAJOVÁ KUCHYŇKA - plocha podlahy</t>
  </si>
  <si>
    <t>372</t>
  </si>
  <si>
    <t>784191009</t>
  </si>
  <si>
    <t>Hrubý úklid po ukončení realizace stavby - závěrečný úklid</t>
  </si>
  <si>
    <t>-238269319</t>
  </si>
  <si>
    <t>26,7"m101 VSTUP, SCHODIŠTĚ</t>
  </si>
  <si>
    <t>53,2"m102</t>
  </si>
  <si>
    <t>34,8"m103</t>
  </si>
  <si>
    <t>8,7"m104</t>
  </si>
  <si>
    <t>3,0"m105</t>
  </si>
  <si>
    <t>4,2"m106</t>
  </si>
  <si>
    <t>7,5"m107</t>
  </si>
  <si>
    <t>4,4"m108</t>
  </si>
  <si>
    <t>4,9"m109</t>
  </si>
  <si>
    <t>5,4"m110</t>
  </si>
  <si>
    <t>10,6"m111</t>
  </si>
  <si>
    <t>38,4"m112</t>
  </si>
  <si>
    <t>17,0"m113</t>
  </si>
  <si>
    <t>17,3"m114</t>
  </si>
  <si>
    <t>25,1"m115</t>
  </si>
  <si>
    <t>50,7"m116</t>
  </si>
  <si>
    <t>14,3"m117</t>
  </si>
  <si>
    <t>4,8"m118</t>
  </si>
  <si>
    <t>"D1.16 PŮDORYS SKLEPA /1.PP/ STAVEBNÍ ÚPRAVY</t>
  </si>
  <si>
    <t>4,4"m001 SCHODIŠTĚ</t>
  </si>
  <si>
    <t>48,6"m002 CHODBA</t>
  </si>
  <si>
    <t>8,4"m003 SKLEP</t>
  </si>
  <si>
    <t>4,9"m004 SKLEP</t>
  </si>
  <si>
    <t>9,9"m005 SKLEP</t>
  </si>
  <si>
    <t>23,4"m006 SKLEP</t>
  </si>
  <si>
    <t>14,8"m007 SKLEP</t>
  </si>
  <si>
    <t>16,4"m008 SKLEP</t>
  </si>
  <si>
    <t>19,6"m009 SKLEP</t>
  </si>
  <si>
    <t>23,4"m010 SKLEP</t>
  </si>
  <si>
    <t>16,6"m011 SKLEP</t>
  </si>
  <si>
    <t>17,9"m012 SKLEP</t>
  </si>
  <si>
    <t>17,9"m013 SKLEP</t>
  </si>
  <si>
    <t>14,7"m014 SKLEP</t>
  </si>
  <si>
    <t>7,5"m015 NOVÁ KOTELNA</t>
  </si>
  <si>
    <t>373</t>
  </si>
  <si>
    <t>784191099</t>
  </si>
  <si>
    <t>Hrubý úklid během realizace stavby</t>
  </si>
  <si>
    <t>-1909493162</t>
  </si>
  <si>
    <t>374</t>
  </si>
  <si>
    <t>784211001</t>
  </si>
  <si>
    <t>Jednonásobné bílé malby ze směsí za mokra výborně otěruvzdorných v místnostech výšky do 3,80 m</t>
  </si>
  <si>
    <t>1226721749</t>
  </si>
  <si>
    <t>(2,454+0,330+0,711+1,642+0,300+0,601+0,601+0,300+1,973)*2,250"stěny</t>
  </si>
  <si>
    <t>VRN</t>
  </si>
  <si>
    <t>Vedlejší rozpočtové náklady</t>
  </si>
  <si>
    <t>VRN1</t>
  </si>
  <si>
    <t>Průzkumné, geodetické a projektové práce</t>
  </si>
  <si>
    <t>375</t>
  </si>
  <si>
    <t>011503000</t>
  </si>
  <si>
    <t>Stavební průzkum bez rozlišení</t>
  </si>
  <si>
    <t>1024</t>
  </si>
  <si>
    <t>-2041717911</t>
  </si>
  <si>
    <t xml:space="preserve">1"prověření viditelného poškození a bezvadného stavu jednotlivých trámů včetně uložení do zdiva /zhlaví/ a provedení mykologického průzkumu </t>
  </si>
  <si>
    <t>"po sejmutí stávajícího podbití resp. odkrytí trámů stropn í konstrukce</t>
  </si>
  <si>
    <t>376</t>
  </si>
  <si>
    <t>011503009</t>
  </si>
  <si>
    <t>-501156689</t>
  </si>
  <si>
    <t>1"průzkum vlhkosti stávajícího suterénního zdiva s návrhem příslušných opatření</t>
  </si>
  <si>
    <t>VRN3</t>
  </si>
  <si>
    <t>Zařízení staveniště</t>
  </si>
  <si>
    <t>377</t>
  </si>
  <si>
    <t>032103000</t>
  </si>
  <si>
    <t>Náklady na stavební buňky</t>
  </si>
  <si>
    <t>Kč</t>
  </si>
  <si>
    <t>267839449</t>
  </si>
  <si>
    <t>"předpokládaná doba pronájmu - 4 měsíce</t>
  </si>
  <si>
    <t>"buňka - kancelář</t>
  </si>
  <si>
    <t>4*1*3900"počet měsíců x počet x cena pronájmu na jeden měsíc</t>
  </si>
  <si>
    <t>2*2400"doprava</t>
  </si>
  <si>
    <t>"buňka - sklad</t>
  </si>
  <si>
    <t>"mobilní WC</t>
  </si>
  <si>
    <t>4*1*2923,8"počet měsíců x počet x cena pronájmu na jeden měsíc</t>
  </si>
  <si>
    <t>378</t>
  </si>
  <si>
    <t>034103000</t>
  </si>
  <si>
    <t>Oplocení staveniště</t>
  </si>
  <si>
    <t>334930091</t>
  </si>
  <si>
    <t>"C_Situační_výkresy</t>
  </si>
  <si>
    <t>"C3_SITUAČNÍ_VÝKRES_STAVBY_CELKOVÁ_KOORDINAČNÍ_SITUACE</t>
  </si>
  <si>
    <t>"PŘEDPOKLÁDANÉ OHRAZENÍ STAVENIŠTĚ</t>
  </si>
  <si>
    <t>4*(23+32+21+9+10+8)*63"počet měsíců x celková délka x cena pronájmu 1 bm oplocení na jeden měsíc</t>
  </si>
  <si>
    <t>379</t>
  </si>
  <si>
    <t>034503000</t>
  </si>
  <si>
    <t>Informační tabule na staveništi</t>
  </si>
  <si>
    <t>-1543972909</t>
  </si>
  <si>
    <t>20"nepovolaným vstup zakázán, plast A4</t>
  </si>
  <si>
    <t>VRN4</t>
  </si>
  <si>
    <t>Inženýrská činnost</t>
  </si>
  <si>
    <t>380</t>
  </si>
  <si>
    <t>040001000</t>
  </si>
  <si>
    <t>-752610406</t>
  </si>
  <si>
    <t>1"ověření existence sítí, které by mohli být stavbou dotčeny; vytyčení vč. ochranných pásem</t>
  </si>
  <si>
    <t>381</t>
  </si>
  <si>
    <t>041103000</t>
  </si>
  <si>
    <t>Autorský dozor projektanta</t>
  </si>
  <si>
    <t>-253440052</t>
  </si>
  <si>
    <t>382</t>
  </si>
  <si>
    <t>044002000</t>
  </si>
  <si>
    <t>1301831420</t>
  </si>
  <si>
    <t>1"odborná revize stávajícího komínu /kontrola technického stavu s návrhem nutných úprav pro připojení nového plynového kotle/</t>
  </si>
  <si>
    <t>383</t>
  </si>
  <si>
    <t>045002000</t>
  </si>
  <si>
    <t>Kompletační a koordinační činnost</t>
  </si>
  <si>
    <t>-308162033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</si>
</sst>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hidden="1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35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35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4.4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43</v>
      </c>
      <c r="E29" s="45"/>
      <c r="F29" s="31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00202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Komunitní centrum Nám. Míru 152_revize_1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Králův Dvůr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27. 8. 2019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2.6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Králův Dvůr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67" t="str">
        <f>IF(E17="","",E17)</f>
        <v>Ing. Vladimír Votruba</v>
      </c>
      <c r="AN49" s="38"/>
      <c r="AO49" s="38"/>
      <c r="AP49" s="38"/>
      <c r="AQ49" s="38"/>
      <c r="AR49" s="42"/>
      <c r="AS49" s="68" t="s">
        <v>53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2.6" customHeight="1"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67" t="str">
        <f>IF(E20="","",E20)</f>
        <v>p. Martin Donda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54</v>
      </c>
      <c r="D52" s="81"/>
      <c r="E52" s="81"/>
      <c r="F52" s="81"/>
      <c r="G52" s="81"/>
      <c r="H52" s="82"/>
      <c r="I52" s="83" t="s">
        <v>55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56</v>
      </c>
      <c r="AH52" s="81"/>
      <c r="AI52" s="81"/>
      <c r="AJ52" s="81"/>
      <c r="AK52" s="81"/>
      <c r="AL52" s="81"/>
      <c r="AM52" s="81"/>
      <c r="AN52" s="83" t="s">
        <v>57</v>
      </c>
      <c r="AO52" s="81"/>
      <c r="AP52" s="85"/>
      <c r="AQ52" s="86" t="s">
        <v>58</v>
      </c>
      <c r="AR52" s="42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72</v>
      </c>
      <c r="BT54" s="104" t="s">
        <v>73</v>
      </c>
      <c r="BV54" s="104" t="s">
        <v>74</v>
      </c>
      <c r="BW54" s="104" t="s">
        <v>5</v>
      </c>
      <c r="BX54" s="104" t="s">
        <v>75</v>
      </c>
      <c r="CL54" s="104" t="s">
        <v>1</v>
      </c>
    </row>
    <row r="55" s="5" customFormat="1" ht="26.4" customHeight="1">
      <c r="A55" s="105" t="s">
        <v>76</v>
      </c>
      <c r="B55" s="106"/>
      <c r="C55" s="107"/>
      <c r="D55" s="108" t="s">
        <v>14</v>
      </c>
      <c r="E55" s="108"/>
      <c r="F55" s="108"/>
      <c r="G55" s="108"/>
      <c r="H55" s="108"/>
      <c r="I55" s="109"/>
      <c r="J55" s="108" t="s">
        <v>17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'00202 - Komunitní centrum...'!J28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0</v>
      </c>
      <c r="AU55" s="115">
        <f>'00202 - Komunitní centrum...'!P112</f>
        <v>0</v>
      </c>
      <c r="AV55" s="114">
        <f>'00202 - Komunitní centrum...'!J31</f>
        <v>0</v>
      </c>
      <c r="AW55" s="114">
        <f>'00202 - Komunitní centrum...'!J32</f>
        <v>0</v>
      </c>
      <c r="AX55" s="114">
        <f>'00202 - Komunitní centrum...'!J33</f>
        <v>0</v>
      </c>
      <c r="AY55" s="114">
        <f>'00202 - Komunitní centrum...'!J34</f>
        <v>0</v>
      </c>
      <c r="AZ55" s="114">
        <f>'00202 - Komunitní centrum...'!F31</f>
        <v>0</v>
      </c>
      <c r="BA55" s="114">
        <f>'00202 - Komunitní centrum...'!F32</f>
        <v>0</v>
      </c>
      <c r="BB55" s="114">
        <f>'00202 - Komunitní centrum...'!F33</f>
        <v>0</v>
      </c>
      <c r="BC55" s="114">
        <f>'00202 - Komunitní centrum...'!F34</f>
        <v>0</v>
      </c>
      <c r="BD55" s="116">
        <f>'00202 - Komunitní centrum...'!F35</f>
        <v>0</v>
      </c>
      <c r="BT55" s="117" t="s">
        <v>78</v>
      </c>
      <c r="BU55" s="117" t="s">
        <v>79</v>
      </c>
      <c r="BV55" s="117" t="s">
        <v>74</v>
      </c>
      <c r="BW55" s="117" t="s">
        <v>5</v>
      </c>
      <c r="BX55" s="117" t="s">
        <v>75</v>
      </c>
      <c r="CL55" s="117" t="s">
        <v>1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XHIwjLbjjTeHNljjIdWSCjaIfiQGgaNB2N9O6JYsPA9HyznPtlz2gLrHp7qGd0ZGg7ZPbOBPD9rc2VwNXUKN+g==" hashValue="mZZ3fYOYB8NpLbFOEMQg12H4ctGe0OptyY1+17JVmPgHHGS9QjuVGM2lFFJNO10KCPUntpKIn9Ln0MRzaSdwc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0202 - Komunitní centrum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8" customWidth="1"/>
    <col min="10" max="10" width="20.14" customWidth="1"/>
    <col min="11" max="11" width="13.29" hidden="1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6" t="s">
        <v>5</v>
      </c>
    </row>
    <row r="3" hidden="1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9"/>
      <c r="AT3" s="16" t="s">
        <v>80</v>
      </c>
    </row>
    <row r="4" hidden="1" ht="24.96" customHeight="1">
      <c r="B4" s="19"/>
      <c r="D4" s="122" t="s">
        <v>81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s="1" customFormat="1" ht="12" customHeight="1">
      <c r="B6" s="42"/>
      <c r="D6" s="123" t="s">
        <v>16</v>
      </c>
      <c r="I6" s="124"/>
      <c r="L6" s="42"/>
    </row>
    <row r="7" hidden="1" s="1" customFormat="1" ht="36.96" customHeight="1">
      <c r="B7" s="42"/>
      <c r="E7" s="125" t="s">
        <v>17</v>
      </c>
      <c r="F7" s="1"/>
      <c r="G7" s="1"/>
      <c r="H7" s="1"/>
      <c r="I7" s="124"/>
      <c r="L7" s="42"/>
    </row>
    <row r="8" hidden="1" s="1" customFormat="1">
      <c r="B8" s="42"/>
      <c r="I8" s="124"/>
      <c r="L8" s="42"/>
    </row>
    <row r="9" hidden="1" s="1" customFormat="1" ht="12" customHeight="1">
      <c r="B9" s="42"/>
      <c r="D9" s="123" t="s">
        <v>18</v>
      </c>
      <c r="F9" s="16" t="s">
        <v>1</v>
      </c>
      <c r="I9" s="126" t="s">
        <v>19</v>
      </c>
      <c r="J9" s="16" t="s">
        <v>1</v>
      </c>
      <c r="L9" s="42"/>
    </row>
    <row r="10" hidden="1" s="1" customFormat="1" ht="12" customHeight="1">
      <c r="B10" s="42"/>
      <c r="D10" s="123" t="s">
        <v>20</v>
      </c>
      <c r="F10" s="16" t="s">
        <v>21</v>
      </c>
      <c r="I10" s="126" t="s">
        <v>22</v>
      </c>
      <c r="J10" s="127" t="str">
        <f>'Rekapitulace stavby'!AN8</f>
        <v>27. 8. 2019</v>
      </c>
      <c r="L10" s="42"/>
    </row>
    <row r="11" hidden="1" s="1" customFormat="1" ht="10.8" customHeight="1">
      <c r="B11" s="42"/>
      <c r="I11" s="124"/>
      <c r="L11" s="42"/>
    </row>
    <row r="12" hidden="1" s="1" customFormat="1" ht="12" customHeight="1">
      <c r="B12" s="42"/>
      <c r="D12" s="123" t="s">
        <v>24</v>
      </c>
      <c r="I12" s="126" t="s">
        <v>25</v>
      </c>
      <c r="J12" s="16" t="s">
        <v>26</v>
      </c>
      <c r="L12" s="42"/>
    </row>
    <row r="13" hidden="1" s="1" customFormat="1" ht="18" customHeight="1">
      <c r="B13" s="42"/>
      <c r="E13" s="16" t="s">
        <v>27</v>
      </c>
      <c r="I13" s="126" t="s">
        <v>28</v>
      </c>
      <c r="J13" s="16" t="s">
        <v>29</v>
      </c>
      <c r="L13" s="42"/>
    </row>
    <row r="14" hidden="1" s="1" customFormat="1" ht="6.96" customHeight="1">
      <c r="B14" s="42"/>
      <c r="I14" s="124"/>
      <c r="L14" s="42"/>
    </row>
    <row r="15" hidden="1" s="1" customFormat="1" ht="12" customHeight="1">
      <c r="B15" s="42"/>
      <c r="D15" s="123" t="s">
        <v>30</v>
      </c>
      <c r="I15" s="126" t="s">
        <v>25</v>
      </c>
      <c r="J15" s="32" t="str">
        <f>'Rekapitulace stavby'!AN13</f>
        <v>Vyplň údaj</v>
      </c>
      <c r="L15" s="42"/>
    </row>
    <row r="16" hidden="1" s="1" customFormat="1" ht="18" customHeight="1">
      <c r="B16" s="42"/>
      <c r="E16" s="32" t="str">
        <f>'Rekapitulace stavby'!E14</f>
        <v>Vyplň údaj</v>
      </c>
      <c r="F16" s="16"/>
      <c r="G16" s="16"/>
      <c r="H16" s="16"/>
      <c r="I16" s="126" t="s">
        <v>28</v>
      </c>
      <c r="J16" s="32" t="str">
        <f>'Rekapitulace stavby'!AN14</f>
        <v>Vyplň údaj</v>
      </c>
      <c r="L16" s="42"/>
    </row>
    <row r="17" hidden="1" s="1" customFormat="1" ht="6.96" customHeight="1">
      <c r="B17" s="42"/>
      <c r="I17" s="124"/>
      <c r="L17" s="42"/>
    </row>
    <row r="18" hidden="1" s="1" customFormat="1" ht="12" customHeight="1">
      <c r="B18" s="42"/>
      <c r="D18" s="123" t="s">
        <v>32</v>
      </c>
      <c r="I18" s="126" t="s">
        <v>25</v>
      </c>
      <c r="J18" s="16" t="s">
        <v>33</v>
      </c>
      <c r="L18" s="42"/>
    </row>
    <row r="19" hidden="1" s="1" customFormat="1" ht="18" customHeight="1">
      <c r="B19" s="42"/>
      <c r="E19" s="16" t="s">
        <v>34</v>
      </c>
      <c r="I19" s="126" t="s">
        <v>28</v>
      </c>
      <c r="J19" s="16" t="s">
        <v>1</v>
      </c>
      <c r="L19" s="42"/>
    </row>
    <row r="20" hidden="1" s="1" customFormat="1" ht="6.96" customHeight="1">
      <c r="B20" s="42"/>
      <c r="I20" s="124"/>
      <c r="L20" s="42"/>
    </row>
    <row r="21" hidden="1" s="1" customFormat="1" ht="12" customHeight="1">
      <c r="B21" s="42"/>
      <c r="D21" s="123" t="s">
        <v>36</v>
      </c>
      <c r="I21" s="126" t="s">
        <v>25</v>
      </c>
      <c r="J21" s="16" t="s">
        <v>1</v>
      </c>
      <c r="L21" s="42"/>
    </row>
    <row r="22" hidden="1" s="1" customFormat="1" ht="18" customHeight="1">
      <c r="B22" s="42"/>
      <c r="E22" s="16" t="s">
        <v>37</v>
      </c>
      <c r="I22" s="126" t="s">
        <v>28</v>
      </c>
      <c r="J22" s="16" t="s">
        <v>1</v>
      </c>
      <c r="L22" s="42"/>
    </row>
    <row r="23" hidden="1" s="1" customFormat="1" ht="6.96" customHeight="1">
      <c r="B23" s="42"/>
      <c r="I23" s="124"/>
      <c r="L23" s="42"/>
    </row>
    <row r="24" hidden="1" s="1" customFormat="1" ht="12" customHeight="1">
      <c r="B24" s="42"/>
      <c r="D24" s="123" t="s">
        <v>38</v>
      </c>
      <c r="I24" s="124"/>
      <c r="L24" s="42"/>
    </row>
    <row r="25" hidden="1" s="6" customFormat="1" ht="14.4" customHeight="1">
      <c r="B25" s="128"/>
      <c r="E25" s="129" t="s">
        <v>1</v>
      </c>
      <c r="F25" s="129"/>
      <c r="G25" s="129"/>
      <c r="H25" s="129"/>
      <c r="I25" s="130"/>
      <c r="L25" s="128"/>
    </row>
    <row r="26" hidden="1" s="1" customFormat="1" ht="6.96" customHeight="1">
      <c r="B26" s="42"/>
      <c r="I26" s="124"/>
      <c r="L26" s="42"/>
    </row>
    <row r="27" hidden="1" s="1" customFormat="1" ht="6.96" customHeight="1">
      <c r="B27" s="42"/>
      <c r="D27" s="70"/>
      <c r="E27" s="70"/>
      <c r="F27" s="70"/>
      <c r="G27" s="70"/>
      <c r="H27" s="70"/>
      <c r="I27" s="131"/>
      <c r="J27" s="70"/>
      <c r="K27" s="70"/>
      <c r="L27" s="42"/>
    </row>
    <row r="28" hidden="1" s="1" customFormat="1" ht="25.44" customHeight="1">
      <c r="B28" s="42"/>
      <c r="D28" s="132" t="s">
        <v>39</v>
      </c>
      <c r="I28" s="124"/>
      <c r="J28" s="133">
        <f>ROUND(J112, 2)</f>
        <v>0</v>
      </c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1"/>
      <c r="J29" s="70"/>
      <c r="K29" s="70"/>
      <c r="L29" s="42"/>
    </row>
    <row r="30" hidden="1" s="1" customFormat="1" ht="14.4" customHeight="1">
      <c r="B30" s="42"/>
      <c r="F30" s="134" t="s">
        <v>41</v>
      </c>
      <c r="I30" s="135" t="s">
        <v>40</v>
      </c>
      <c r="J30" s="134" t="s">
        <v>42</v>
      </c>
      <c r="L30" s="42"/>
    </row>
    <row r="31" hidden="1" s="1" customFormat="1" ht="14.4" customHeight="1">
      <c r="B31" s="42"/>
      <c r="D31" s="123" t="s">
        <v>43</v>
      </c>
      <c r="E31" s="123" t="s">
        <v>44</v>
      </c>
      <c r="F31" s="136">
        <f>ROUND((SUM(BE112:BE2529)),  2)</f>
        <v>0</v>
      </c>
      <c r="I31" s="137">
        <v>0.20999999999999999</v>
      </c>
      <c r="J31" s="136">
        <f>ROUND(((SUM(BE112:BE2529))*I31),  2)</f>
        <v>0</v>
      </c>
      <c r="L31" s="42"/>
    </row>
    <row r="32" hidden="1" s="1" customFormat="1" ht="14.4" customHeight="1">
      <c r="B32" s="42"/>
      <c r="E32" s="123" t="s">
        <v>45</v>
      </c>
      <c r="F32" s="136">
        <f>ROUND((SUM(BF112:BF2529)),  2)</f>
        <v>0</v>
      </c>
      <c r="I32" s="137">
        <v>0.14999999999999999</v>
      </c>
      <c r="J32" s="136">
        <f>ROUND(((SUM(BF112:BF2529))*I32),  2)</f>
        <v>0</v>
      </c>
      <c r="L32" s="42"/>
    </row>
    <row r="33" hidden="1" s="1" customFormat="1" ht="14.4" customHeight="1">
      <c r="B33" s="42"/>
      <c r="E33" s="123" t="s">
        <v>46</v>
      </c>
      <c r="F33" s="136">
        <f>ROUND((SUM(BG112:BG2529)),  2)</f>
        <v>0</v>
      </c>
      <c r="I33" s="137">
        <v>0.20999999999999999</v>
      </c>
      <c r="J33" s="136">
        <f>0</f>
        <v>0</v>
      </c>
      <c r="L33" s="42"/>
    </row>
    <row r="34" hidden="1" s="1" customFormat="1" ht="14.4" customHeight="1">
      <c r="B34" s="42"/>
      <c r="E34" s="123" t="s">
        <v>47</v>
      </c>
      <c r="F34" s="136">
        <f>ROUND((SUM(BH112:BH2529)),  2)</f>
        <v>0</v>
      </c>
      <c r="I34" s="137">
        <v>0.14999999999999999</v>
      </c>
      <c r="J34" s="136">
        <f>0</f>
        <v>0</v>
      </c>
      <c r="L34" s="42"/>
    </row>
    <row r="35" hidden="1" s="1" customFormat="1" ht="14.4" customHeight="1">
      <c r="B35" s="42"/>
      <c r="E35" s="123" t="s">
        <v>48</v>
      </c>
      <c r="F35" s="136">
        <f>ROUND((SUM(BI112:BI2529)),  2)</f>
        <v>0</v>
      </c>
      <c r="I35" s="137">
        <v>0</v>
      </c>
      <c r="J35" s="136">
        <f>0</f>
        <v>0</v>
      </c>
      <c r="L35" s="42"/>
    </row>
    <row r="36" hidden="1" s="1" customFormat="1" ht="6.96" customHeight="1">
      <c r="B36" s="42"/>
      <c r="I36" s="124"/>
      <c r="L36" s="42"/>
    </row>
    <row r="37" hidden="1" s="1" customFormat="1" ht="25.44" customHeight="1">
      <c r="B37" s="42"/>
      <c r="C37" s="138"/>
      <c r="D37" s="139" t="s">
        <v>49</v>
      </c>
      <c r="E37" s="140"/>
      <c r="F37" s="140"/>
      <c r="G37" s="141" t="s">
        <v>50</v>
      </c>
      <c r="H37" s="142" t="s">
        <v>51</v>
      </c>
      <c r="I37" s="143"/>
      <c r="J37" s="144">
        <f>SUM(J28:J35)</f>
        <v>0</v>
      </c>
      <c r="K37" s="145"/>
      <c r="L37" s="42"/>
    </row>
    <row r="38" hidden="1" s="1" customFormat="1" ht="14.4" customHeight="1">
      <c r="B38" s="146"/>
      <c r="C38" s="147"/>
      <c r="D38" s="147"/>
      <c r="E38" s="147"/>
      <c r="F38" s="147"/>
      <c r="G38" s="147"/>
      <c r="H38" s="147"/>
      <c r="I38" s="148"/>
      <c r="J38" s="147"/>
      <c r="K38" s="147"/>
      <c r="L38" s="42"/>
    </row>
    <row r="39" hidden="1"/>
    <row r="40" hidden="1"/>
    <row r="41" hidden="1"/>
    <row r="42" s="1" customFormat="1" ht="6.96" customHeight="1">
      <c r="B42" s="149"/>
      <c r="C42" s="150"/>
      <c r="D42" s="150"/>
      <c r="E42" s="150"/>
      <c r="F42" s="150"/>
      <c r="G42" s="150"/>
      <c r="H42" s="150"/>
      <c r="I42" s="151"/>
      <c r="J42" s="150"/>
      <c r="K42" s="150"/>
      <c r="L42" s="42"/>
    </row>
    <row r="43" s="1" customFormat="1" ht="24.96" customHeight="1">
      <c r="B43" s="37"/>
      <c r="C43" s="22" t="s">
        <v>82</v>
      </c>
      <c r="D43" s="38"/>
      <c r="E43" s="38"/>
      <c r="F43" s="38"/>
      <c r="G43" s="38"/>
      <c r="H43" s="38"/>
      <c r="I43" s="124"/>
      <c r="J43" s="38"/>
      <c r="K43" s="38"/>
      <c r="L43" s="42"/>
    </row>
    <row r="44" s="1" customFormat="1" ht="6.96" customHeight="1">
      <c r="B44" s="37"/>
      <c r="C44" s="38"/>
      <c r="D44" s="38"/>
      <c r="E44" s="38"/>
      <c r="F44" s="38"/>
      <c r="G44" s="38"/>
      <c r="H44" s="38"/>
      <c r="I44" s="124"/>
      <c r="J44" s="38"/>
      <c r="K44" s="38"/>
      <c r="L44" s="42"/>
    </row>
    <row r="45" s="1" customFormat="1" ht="12" customHeight="1">
      <c r="B45" s="37"/>
      <c r="C45" s="31" t="s">
        <v>16</v>
      </c>
      <c r="D45" s="38"/>
      <c r="E45" s="38"/>
      <c r="F45" s="38"/>
      <c r="G45" s="38"/>
      <c r="H45" s="38"/>
      <c r="I45" s="124"/>
      <c r="J45" s="38"/>
      <c r="K45" s="38"/>
      <c r="L45" s="42"/>
    </row>
    <row r="46" s="1" customFormat="1" ht="14.4" customHeight="1">
      <c r="B46" s="37"/>
      <c r="C46" s="38"/>
      <c r="D46" s="38"/>
      <c r="E46" s="63" t="str">
        <f>E7</f>
        <v>Komunitní centrum Nám. Míru 152_revize_1</v>
      </c>
      <c r="F46" s="38"/>
      <c r="G46" s="38"/>
      <c r="H46" s="38"/>
      <c r="I46" s="124"/>
      <c r="J46" s="38"/>
      <c r="K46" s="38"/>
      <c r="L46" s="42"/>
    </row>
    <row r="47" s="1" customFormat="1" ht="6.96" customHeight="1">
      <c r="B47" s="37"/>
      <c r="C47" s="38"/>
      <c r="D47" s="38"/>
      <c r="E47" s="38"/>
      <c r="F47" s="38"/>
      <c r="G47" s="38"/>
      <c r="H47" s="38"/>
      <c r="I47" s="124"/>
      <c r="J47" s="38"/>
      <c r="K47" s="38"/>
      <c r="L47" s="42"/>
    </row>
    <row r="48" s="1" customFormat="1" ht="12" customHeight="1">
      <c r="B48" s="37"/>
      <c r="C48" s="31" t="s">
        <v>20</v>
      </c>
      <c r="D48" s="38"/>
      <c r="E48" s="38"/>
      <c r="F48" s="26" t="str">
        <f>F10</f>
        <v>Králův Dvůr</v>
      </c>
      <c r="G48" s="38"/>
      <c r="H48" s="38"/>
      <c r="I48" s="126" t="s">
        <v>22</v>
      </c>
      <c r="J48" s="66" t="str">
        <f>IF(J10="","",J10)</f>
        <v>27. 8. 2019</v>
      </c>
      <c r="K48" s="38"/>
      <c r="L48" s="42"/>
    </row>
    <row r="49" s="1" customFormat="1" ht="6.96" customHeight="1">
      <c r="B49" s="37"/>
      <c r="C49" s="38"/>
      <c r="D49" s="38"/>
      <c r="E49" s="38"/>
      <c r="F49" s="38"/>
      <c r="G49" s="38"/>
      <c r="H49" s="38"/>
      <c r="I49" s="124"/>
      <c r="J49" s="38"/>
      <c r="K49" s="38"/>
      <c r="L49" s="42"/>
    </row>
    <row r="50" s="1" customFormat="1" ht="12.6" customHeight="1">
      <c r="B50" s="37"/>
      <c r="C50" s="31" t="s">
        <v>24</v>
      </c>
      <c r="D50" s="38"/>
      <c r="E50" s="38"/>
      <c r="F50" s="26" t="str">
        <f>E13</f>
        <v>Město Králův Dvůr</v>
      </c>
      <c r="G50" s="38"/>
      <c r="H50" s="38"/>
      <c r="I50" s="126" t="s">
        <v>32</v>
      </c>
      <c r="J50" s="35" t="str">
        <f>E19</f>
        <v>Ing. Vladimír Votruba</v>
      </c>
      <c r="K50" s="38"/>
      <c r="L50" s="42"/>
    </row>
    <row r="51" s="1" customFormat="1" ht="12.6" customHeight="1">
      <c r="B51" s="37"/>
      <c r="C51" s="31" t="s">
        <v>30</v>
      </c>
      <c r="D51" s="38"/>
      <c r="E51" s="38"/>
      <c r="F51" s="26" t="str">
        <f>IF(E16="","",E16)</f>
        <v>Vyplň údaj</v>
      </c>
      <c r="G51" s="38"/>
      <c r="H51" s="38"/>
      <c r="I51" s="126" t="s">
        <v>36</v>
      </c>
      <c r="J51" s="35" t="str">
        <f>E22</f>
        <v>p. Martin Donda</v>
      </c>
      <c r="K51" s="38"/>
      <c r="L51" s="42"/>
    </row>
    <row r="52" s="1" customFormat="1" ht="10.32" customHeight="1">
      <c r="B52" s="37"/>
      <c r="C52" s="38"/>
      <c r="D52" s="38"/>
      <c r="E52" s="38"/>
      <c r="F52" s="38"/>
      <c r="G52" s="38"/>
      <c r="H52" s="38"/>
      <c r="I52" s="124"/>
      <c r="J52" s="38"/>
      <c r="K52" s="38"/>
      <c r="L52" s="42"/>
    </row>
    <row r="53" s="1" customFormat="1" ht="29.28" customHeight="1">
      <c r="B53" s="37"/>
      <c r="C53" s="152" t="s">
        <v>83</v>
      </c>
      <c r="D53" s="153"/>
      <c r="E53" s="153"/>
      <c r="F53" s="153"/>
      <c r="G53" s="153"/>
      <c r="H53" s="153"/>
      <c r="I53" s="154"/>
      <c r="J53" s="155" t="s">
        <v>84</v>
      </c>
      <c r="K53" s="153"/>
      <c r="L53" s="42"/>
    </row>
    <row r="54" s="1" customFormat="1" ht="10.32" customHeight="1">
      <c r="B54" s="37"/>
      <c r="C54" s="38"/>
      <c r="D54" s="38"/>
      <c r="E54" s="38"/>
      <c r="F54" s="38"/>
      <c r="G54" s="38"/>
      <c r="H54" s="38"/>
      <c r="I54" s="124"/>
      <c r="J54" s="38"/>
      <c r="K54" s="38"/>
      <c r="L54" s="42"/>
    </row>
    <row r="55" s="1" customFormat="1" ht="22.8" customHeight="1">
      <c r="B55" s="37"/>
      <c r="C55" s="156" t="s">
        <v>85</v>
      </c>
      <c r="D55" s="38"/>
      <c r="E55" s="38"/>
      <c r="F55" s="38"/>
      <c r="G55" s="38"/>
      <c r="H55" s="38"/>
      <c r="I55" s="124"/>
      <c r="J55" s="97">
        <f>J112</f>
        <v>0</v>
      </c>
      <c r="K55" s="38"/>
      <c r="L55" s="42"/>
      <c r="AU55" s="16" t="s">
        <v>86</v>
      </c>
    </row>
    <row r="56" s="7" customFormat="1" ht="24.96" customHeight="1">
      <c r="B56" s="157"/>
      <c r="C56" s="158"/>
      <c r="D56" s="159" t="s">
        <v>87</v>
      </c>
      <c r="E56" s="160"/>
      <c r="F56" s="160"/>
      <c r="G56" s="160"/>
      <c r="H56" s="160"/>
      <c r="I56" s="161"/>
      <c r="J56" s="162">
        <f>J113</f>
        <v>0</v>
      </c>
      <c r="K56" s="158"/>
      <c r="L56" s="163"/>
    </row>
    <row r="57" s="8" customFormat="1" ht="19.92" customHeight="1">
      <c r="B57" s="164"/>
      <c r="C57" s="165"/>
      <c r="D57" s="166" t="s">
        <v>88</v>
      </c>
      <c r="E57" s="167"/>
      <c r="F57" s="167"/>
      <c r="G57" s="167"/>
      <c r="H57" s="167"/>
      <c r="I57" s="168"/>
      <c r="J57" s="169">
        <f>J114</f>
        <v>0</v>
      </c>
      <c r="K57" s="165"/>
      <c r="L57" s="170"/>
    </row>
    <row r="58" s="8" customFormat="1" ht="19.92" customHeight="1">
      <c r="B58" s="164"/>
      <c r="C58" s="165"/>
      <c r="D58" s="166" t="s">
        <v>89</v>
      </c>
      <c r="E58" s="167"/>
      <c r="F58" s="167"/>
      <c r="G58" s="167"/>
      <c r="H58" s="167"/>
      <c r="I58" s="168"/>
      <c r="J58" s="169">
        <f>J184</f>
        <v>0</v>
      </c>
      <c r="K58" s="165"/>
      <c r="L58" s="170"/>
    </row>
    <row r="59" s="8" customFormat="1" ht="19.92" customHeight="1">
      <c r="B59" s="164"/>
      <c r="C59" s="165"/>
      <c r="D59" s="166" t="s">
        <v>90</v>
      </c>
      <c r="E59" s="167"/>
      <c r="F59" s="167"/>
      <c r="G59" s="167"/>
      <c r="H59" s="167"/>
      <c r="I59" s="168"/>
      <c r="J59" s="169">
        <f>J256</f>
        <v>0</v>
      </c>
      <c r="K59" s="165"/>
      <c r="L59" s="170"/>
    </row>
    <row r="60" s="8" customFormat="1" ht="19.92" customHeight="1">
      <c r="B60" s="164"/>
      <c r="C60" s="165"/>
      <c r="D60" s="166" t="s">
        <v>91</v>
      </c>
      <c r="E60" s="167"/>
      <c r="F60" s="167"/>
      <c r="G60" s="167"/>
      <c r="H60" s="167"/>
      <c r="I60" s="168"/>
      <c r="J60" s="169">
        <f>J291</f>
        <v>0</v>
      </c>
      <c r="K60" s="165"/>
      <c r="L60" s="170"/>
    </row>
    <row r="61" s="8" customFormat="1" ht="19.92" customHeight="1">
      <c r="B61" s="164"/>
      <c r="C61" s="165"/>
      <c r="D61" s="166" t="s">
        <v>92</v>
      </c>
      <c r="E61" s="167"/>
      <c r="F61" s="167"/>
      <c r="G61" s="167"/>
      <c r="H61" s="167"/>
      <c r="I61" s="168"/>
      <c r="J61" s="169">
        <f>J492</f>
        <v>0</v>
      </c>
      <c r="K61" s="165"/>
      <c r="L61" s="170"/>
    </row>
    <row r="62" s="8" customFormat="1" ht="19.92" customHeight="1">
      <c r="B62" s="164"/>
      <c r="C62" s="165"/>
      <c r="D62" s="166" t="s">
        <v>93</v>
      </c>
      <c r="E62" s="167"/>
      <c r="F62" s="167"/>
      <c r="G62" s="167"/>
      <c r="H62" s="167"/>
      <c r="I62" s="168"/>
      <c r="J62" s="169">
        <f>J511</f>
        <v>0</v>
      </c>
      <c r="K62" s="165"/>
      <c r="L62" s="170"/>
    </row>
    <row r="63" s="8" customFormat="1" ht="19.92" customHeight="1">
      <c r="B63" s="164"/>
      <c r="C63" s="165"/>
      <c r="D63" s="166" t="s">
        <v>94</v>
      </c>
      <c r="E63" s="167"/>
      <c r="F63" s="167"/>
      <c r="G63" s="167"/>
      <c r="H63" s="167"/>
      <c r="I63" s="168"/>
      <c r="J63" s="169">
        <f>J668</f>
        <v>0</v>
      </c>
      <c r="K63" s="165"/>
      <c r="L63" s="170"/>
    </row>
    <row r="64" s="8" customFormat="1" ht="19.92" customHeight="1">
      <c r="B64" s="164"/>
      <c r="C64" s="165"/>
      <c r="D64" s="166" t="s">
        <v>95</v>
      </c>
      <c r="E64" s="167"/>
      <c r="F64" s="167"/>
      <c r="G64" s="167"/>
      <c r="H64" s="167"/>
      <c r="I64" s="168"/>
      <c r="J64" s="169">
        <f>J677</f>
        <v>0</v>
      </c>
      <c r="K64" s="165"/>
      <c r="L64" s="170"/>
    </row>
    <row r="65" s="7" customFormat="1" ht="24.96" customHeight="1">
      <c r="B65" s="157"/>
      <c r="C65" s="158"/>
      <c r="D65" s="159" t="s">
        <v>96</v>
      </c>
      <c r="E65" s="160"/>
      <c r="F65" s="160"/>
      <c r="G65" s="160"/>
      <c r="H65" s="160"/>
      <c r="I65" s="161"/>
      <c r="J65" s="162">
        <f>J679</f>
        <v>0</v>
      </c>
      <c r="K65" s="158"/>
      <c r="L65" s="163"/>
    </row>
    <row r="66" s="8" customFormat="1" ht="19.92" customHeight="1">
      <c r="B66" s="164"/>
      <c r="C66" s="165"/>
      <c r="D66" s="166" t="s">
        <v>97</v>
      </c>
      <c r="E66" s="167"/>
      <c r="F66" s="167"/>
      <c r="G66" s="167"/>
      <c r="H66" s="167"/>
      <c r="I66" s="168"/>
      <c r="J66" s="169">
        <f>J680</f>
        <v>0</v>
      </c>
      <c r="K66" s="165"/>
      <c r="L66" s="170"/>
    </row>
    <row r="67" s="8" customFormat="1" ht="19.92" customHeight="1">
      <c r="B67" s="164"/>
      <c r="C67" s="165"/>
      <c r="D67" s="166" t="s">
        <v>98</v>
      </c>
      <c r="E67" s="167"/>
      <c r="F67" s="167"/>
      <c r="G67" s="167"/>
      <c r="H67" s="167"/>
      <c r="I67" s="168"/>
      <c r="J67" s="169">
        <f>J704</f>
        <v>0</v>
      </c>
      <c r="K67" s="165"/>
      <c r="L67" s="170"/>
    </row>
    <row r="68" s="8" customFormat="1" ht="19.92" customHeight="1">
      <c r="B68" s="164"/>
      <c r="C68" s="165"/>
      <c r="D68" s="166" t="s">
        <v>99</v>
      </c>
      <c r="E68" s="167"/>
      <c r="F68" s="167"/>
      <c r="G68" s="167"/>
      <c r="H68" s="167"/>
      <c r="I68" s="168"/>
      <c r="J68" s="169">
        <f>J713</f>
        <v>0</v>
      </c>
      <c r="K68" s="165"/>
      <c r="L68" s="170"/>
    </row>
    <row r="69" s="8" customFormat="1" ht="19.92" customHeight="1">
      <c r="B69" s="164"/>
      <c r="C69" s="165"/>
      <c r="D69" s="166" t="s">
        <v>100</v>
      </c>
      <c r="E69" s="167"/>
      <c r="F69" s="167"/>
      <c r="G69" s="167"/>
      <c r="H69" s="167"/>
      <c r="I69" s="168"/>
      <c r="J69" s="169">
        <f>J786</f>
        <v>0</v>
      </c>
      <c r="K69" s="165"/>
      <c r="L69" s="170"/>
    </row>
    <row r="70" s="8" customFormat="1" ht="19.92" customHeight="1">
      <c r="B70" s="164"/>
      <c r="C70" s="165"/>
      <c r="D70" s="166" t="s">
        <v>101</v>
      </c>
      <c r="E70" s="167"/>
      <c r="F70" s="167"/>
      <c r="G70" s="167"/>
      <c r="H70" s="167"/>
      <c r="I70" s="168"/>
      <c r="J70" s="169">
        <f>J833</f>
        <v>0</v>
      </c>
      <c r="K70" s="165"/>
      <c r="L70" s="170"/>
    </row>
    <row r="71" s="8" customFormat="1" ht="19.92" customHeight="1">
      <c r="B71" s="164"/>
      <c r="C71" s="165"/>
      <c r="D71" s="166" t="s">
        <v>102</v>
      </c>
      <c r="E71" s="167"/>
      <c r="F71" s="167"/>
      <c r="G71" s="167"/>
      <c r="H71" s="167"/>
      <c r="I71" s="168"/>
      <c r="J71" s="169">
        <f>J862</f>
        <v>0</v>
      </c>
      <c r="K71" s="165"/>
      <c r="L71" s="170"/>
    </row>
    <row r="72" s="8" customFormat="1" ht="19.92" customHeight="1">
      <c r="B72" s="164"/>
      <c r="C72" s="165"/>
      <c r="D72" s="166" t="s">
        <v>103</v>
      </c>
      <c r="E72" s="167"/>
      <c r="F72" s="167"/>
      <c r="G72" s="167"/>
      <c r="H72" s="167"/>
      <c r="I72" s="168"/>
      <c r="J72" s="169">
        <f>J1017</f>
        <v>0</v>
      </c>
      <c r="K72" s="165"/>
      <c r="L72" s="170"/>
    </row>
    <row r="73" s="8" customFormat="1" ht="19.92" customHeight="1">
      <c r="B73" s="164"/>
      <c r="C73" s="165"/>
      <c r="D73" s="166" t="s">
        <v>104</v>
      </c>
      <c r="E73" s="167"/>
      <c r="F73" s="167"/>
      <c r="G73" s="167"/>
      <c r="H73" s="167"/>
      <c r="I73" s="168"/>
      <c r="J73" s="169">
        <f>J1037</f>
        <v>0</v>
      </c>
      <c r="K73" s="165"/>
      <c r="L73" s="170"/>
    </row>
    <row r="74" s="8" customFormat="1" ht="19.92" customHeight="1">
      <c r="B74" s="164"/>
      <c r="C74" s="165"/>
      <c r="D74" s="166" t="s">
        <v>105</v>
      </c>
      <c r="E74" s="167"/>
      <c r="F74" s="167"/>
      <c r="G74" s="167"/>
      <c r="H74" s="167"/>
      <c r="I74" s="168"/>
      <c r="J74" s="169">
        <f>J1056</f>
        <v>0</v>
      </c>
      <c r="K74" s="165"/>
      <c r="L74" s="170"/>
    </row>
    <row r="75" s="8" customFormat="1" ht="19.92" customHeight="1">
      <c r="B75" s="164"/>
      <c r="C75" s="165"/>
      <c r="D75" s="166" t="s">
        <v>106</v>
      </c>
      <c r="E75" s="167"/>
      <c r="F75" s="167"/>
      <c r="G75" s="167"/>
      <c r="H75" s="167"/>
      <c r="I75" s="168"/>
      <c r="J75" s="169">
        <f>J1105</f>
        <v>0</v>
      </c>
      <c r="K75" s="165"/>
      <c r="L75" s="170"/>
    </row>
    <row r="76" s="8" customFormat="1" ht="19.92" customHeight="1">
      <c r="B76" s="164"/>
      <c r="C76" s="165"/>
      <c r="D76" s="166" t="s">
        <v>107</v>
      </c>
      <c r="E76" s="167"/>
      <c r="F76" s="167"/>
      <c r="G76" s="167"/>
      <c r="H76" s="167"/>
      <c r="I76" s="168"/>
      <c r="J76" s="169">
        <f>J1187</f>
        <v>0</v>
      </c>
      <c r="K76" s="165"/>
      <c r="L76" s="170"/>
    </row>
    <row r="77" s="8" customFormat="1" ht="19.92" customHeight="1">
      <c r="B77" s="164"/>
      <c r="C77" s="165"/>
      <c r="D77" s="166" t="s">
        <v>108</v>
      </c>
      <c r="E77" s="167"/>
      <c r="F77" s="167"/>
      <c r="G77" s="167"/>
      <c r="H77" s="167"/>
      <c r="I77" s="168"/>
      <c r="J77" s="169">
        <f>J1274</f>
        <v>0</v>
      </c>
      <c r="K77" s="165"/>
      <c r="L77" s="170"/>
    </row>
    <row r="78" s="8" customFormat="1" ht="19.92" customHeight="1">
      <c r="B78" s="164"/>
      <c r="C78" s="165"/>
      <c r="D78" s="166" t="s">
        <v>109</v>
      </c>
      <c r="E78" s="167"/>
      <c r="F78" s="167"/>
      <c r="G78" s="167"/>
      <c r="H78" s="167"/>
      <c r="I78" s="168"/>
      <c r="J78" s="169">
        <f>J1824</f>
        <v>0</v>
      </c>
      <c r="K78" s="165"/>
      <c r="L78" s="170"/>
    </row>
    <row r="79" s="8" customFormat="1" ht="19.92" customHeight="1">
      <c r="B79" s="164"/>
      <c r="C79" s="165"/>
      <c r="D79" s="166" t="s">
        <v>110</v>
      </c>
      <c r="E79" s="167"/>
      <c r="F79" s="167"/>
      <c r="G79" s="167"/>
      <c r="H79" s="167"/>
      <c r="I79" s="168"/>
      <c r="J79" s="169">
        <f>J1836</f>
        <v>0</v>
      </c>
      <c r="K79" s="165"/>
      <c r="L79" s="170"/>
    </row>
    <row r="80" s="8" customFormat="1" ht="19.92" customHeight="1">
      <c r="B80" s="164"/>
      <c r="C80" s="165"/>
      <c r="D80" s="166" t="s">
        <v>111</v>
      </c>
      <c r="E80" s="167"/>
      <c r="F80" s="167"/>
      <c r="G80" s="167"/>
      <c r="H80" s="167"/>
      <c r="I80" s="168"/>
      <c r="J80" s="169">
        <f>J1848</f>
        <v>0</v>
      </c>
      <c r="K80" s="165"/>
      <c r="L80" s="170"/>
    </row>
    <row r="81" s="8" customFormat="1" ht="19.92" customHeight="1">
      <c r="B81" s="164"/>
      <c r="C81" s="165"/>
      <c r="D81" s="166" t="s">
        <v>112</v>
      </c>
      <c r="E81" s="167"/>
      <c r="F81" s="167"/>
      <c r="G81" s="167"/>
      <c r="H81" s="167"/>
      <c r="I81" s="168"/>
      <c r="J81" s="169">
        <f>J2041</f>
        <v>0</v>
      </c>
      <c r="K81" s="165"/>
      <c r="L81" s="170"/>
    </row>
    <row r="82" s="8" customFormat="1" ht="19.92" customHeight="1">
      <c r="B82" s="164"/>
      <c r="C82" s="165"/>
      <c r="D82" s="166" t="s">
        <v>113</v>
      </c>
      <c r="E82" s="167"/>
      <c r="F82" s="167"/>
      <c r="G82" s="167"/>
      <c r="H82" s="167"/>
      <c r="I82" s="168"/>
      <c r="J82" s="169">
        <f>J2114</f>
        <v>0</v>
      </c>
      <c r="K82" s="165"/>
      <c r="L82" s="170"/>
    </row>
    <row r="83" s="8" customFormat="1" ht="19.92" customHeight="1">
      <c r="B83" s="164"/>
      <c r="C83" s="165"/>
      <c r="D83" s="166" t="s">
        <v>114</v>
      </c>
      <c r="E83" s="167"/>
      <c r="F83" s="167"/>
      <c r="G83" s="167"/>
      <c r="H83" s="167"/>
      <c r="I83" s="168"/>
      <c r="J83" s="169">
        <f>J2126</f>
        <v>0</v>
      </c>
      <c r="K83" s="165"/>
      <c r="L83" s="170"/>
    </row>
    <row r="84" s="8" customFormat="1" ht="19.92" customHeight="1">
      <c r="B84" s="164"/>
      <c r="C84" s="165"/>
      <c r="D84" s="166" t="s">
        <v>115</v>
      </c>
      <c r="E84" s="167"/>
      <c r="F84" s="167"/>
      <c r="G84" s="167"/>
      <c r="H84" s="167"/>
      <c r="I84" s="168"/>
      <c r="J84" s="169">
        <f>J2163</f>
        <v>0</v>
      </c>
      <c r="K84" s="165"/>
      <c r="L84" s="170"/>
    </row>
    <row r="85" s="8" customFormat="1" ht="19.92" customHeight="1">
      <c r="B85" s="164"/>
      <c r="C85" s="165"/>
      <c r="D85" s="166" t="s">
        <v>116</v>
      </c>
      <c r="E85" s="167"/>
      <c r="F85" s="167"/>
      <c r="G85" s="167"/>
      <c r="H85" s="167"/>
      <c r="I85" s="168"/>
      <c r="J85" s="169">
        <f>J2213</f>
        <v>0</v>
      </c>
      <c r="K85" s="165"/>
      <c r="L85" s="170"/>
    </row>
    <row r="86" s="7" customFormat="1" ht="24.96" customHeight="1">
      <c r="B86" s="157"/>
      <c r="C86" s="158"/>
      <c r="D86" s="159" t="s">
        <v>117</v>
      </c>
      <c r="E86" s="160"/>
      <c r="F86" s="160"/>
      <c r="G86" s="160"/>
      <c r="H86" s="160"/>
      <c r="I86" s="161"/>
      <c r="J86" s="162">
        <f>J2217</f>
        <v>0</v>
      </c>
      <c r="K86" s="158"/>
      <c r="L86" s="163"/>
    </row>
    <row r="87" s="8" customFormat="1" ht="19.92" customHeight="1">
      <c r="B87" s="164"/>
      <c r="C87" s="165"/>
      <c r="D87" s="166" t="s">
        <v>118</v>
      </c>
      <c r="E87" s="167"/>
      <c r="F87" s="167"/>
      <c r="G87" s="167"/>
      <c r="H87" s="167"/>
      <c r="I87" s="168"/>
      <c r="J87" s="169">
        <f>J2218</f>
        <v>0</v>
      </c>
      <c r="K87" s="165"/>
      <c r="L87" s="170"/>
    </row>
    <row r="88" s="8" customFormat="1" ht="19.92" customHeight="1">
      <c r="B88" s="164"/>
      <c r="C88" s="165"/>
      <c r="D88" s="166" t="s">
        <v>119</v>
      </c>
      <c r="E88" s="167"/>
      <c r="F88" s="167"/>
      <c r="G88" s="167"/>
      <c r="H88" s="167"/>
      <c r="I88" s="168"/>
      <c r="J88" s="169">
        <f>J2223</f>
        <v>0</v>
      </c>
      <c r="K88" s="165"/>
      <c r="L88" s="170"/>
    </row>
    <row r="89" s="8" customFormat="1" ht="19.92" customHeight="1">
      <c r="B89" s="164"/>
      <c r="C89" s="165"/>
      <c r="D89" s="166" t="s">
        <v>120</v>
      </c>
      <c r="E89" s="167"/>
      <c r="F89" s="167"/>
      <c r="G89" s="167"/>
      <c r="H89" s="167"/>
      <c r="I89" s="168"/>
      <c r="J89" s="169">
        <f>J2231</f>
        <v>0</v>
      </c>
      <c r="K89" s="165"/>
      <c r="L89" s="170"/>
    </row>
    <row r="90" s="8" customFormat="1" ht="19.92" customHeight="1">
      <c r="B90" s="164"/>
      <c r="C90" s="165"/>
      <c r="D90" s="166" t="s">
        <v>121</v>
      </c>
      <c r="E90" s="167"/>
      <c r="F90" s="167"/>
      <c r="G90" s="167"/>
      <c r="H90" s="167"/>
      <c r="I90" s="168"/>
      <c r="J90" s="169">
        <f>J2233</f>
        <v>0</v>
      </c>
      <c r="K90" s="165"/>
      <c r="L90" s="170"/>
    </row>
    <row r="91" s="7" customFormat="1" ht="24.96" customHeight="1">
      <c r="B91" s="157"/>
      <c r="C91" s="158"/>
      <c r="D91" s="159" t="s">
        <v>122</v>
      </c>
      <c r="E91" s="160"/>
      <c r="F91" s="160"/>
      <c r="G91" s="160"/>
      <c r="H91" s="160"/>
      <c r="I91" s="161"/>
      <c r="J91" s="162">
        <f>J2482</f>
        <v>0</v>
      </c>
      <c r="K91" s="158"/>
      <c r="L91" s="163"/>
    </row>
    <row r="92" s="8" customFormat="1" ht="19.92" customHeight="1">
      <c r="B92" s="164"/>
      <c r="C92" s="165"/>
      <c r="D92" s="166" t="s">
        <v>123</v>
      </c>
      <c r="E92" s="167"/>
      <c r="F92" s="167"/>
      <c r="G92" s="167"/>
      <c r="H92" s="167"/>
      <c r="I92" s="168"/>
      <c r="J92" s="169">
        <f>J2483</f>
        <v>0</v>
      </c>
      <c r="K92" s="165"/>
      <c r="L92" s="170"/>
    </row>
    <row r="93" s="8" customFormat="1" ht="19.92" customHeight="1">
      <c r="B93" s="164"/>
      <c r="C93" s="165"/>
      <c r="D93" s="166" t="s">
        <v>124</v>
      </c>
      <c r="E93" s="167"/>
      <c r="F93" s="167"/>
      <c r="G93" s="167"/>
      <c r="H93" s="167"/>
      <c r="I93" s="168"/>
      <c r="J93" s="169">
        <f>J2495</f>
        <v>0</v>
      </c>
      <c r="K93" s="165"/>
      <c r="L93" s="170"/>
    </row>
    <row r="94" s="8" customFormat="1" ht="19.92" customHeight="1">
      <c r="B94" s="164"/>
      <c r="C94" s="165"/>
      <c r="D94" s="166" t="s">
        <v>125</v>
      </c>
      <c r="E94" s="167"/>
      <c r="F94" s="167"/>
      <c r="G94" s="167"/>
      <c r="H94" s="167"/>
      <c r="I94" s="168"/>
      <c r="J94" s="169">
        <f>J2517</f>
        <v>0</v>
      </c>
      <c r="K94" s="165"/>
      <c r="L94" s="170"/>
    </row>
    <row r="95" s="1" customFormat="1" ht="21.84" customHeight="1">
      <c r="B95" s="37"/>
      <c r="C95" s="38"/>
      <c r="D95" s="38"/>
      <c r="E95" s="38"/>
      <c r="F95" s="38"/>
      <c r="G95" s="38"/>
      <c r="H95" s="38"/>
      <c r="I95" s="124"/>
      <c r="J95" s="38"/>
      <c r="K95" s="38"/>
      <c r="L95" s="42"/>
    </row>
    <row r="96" s="1" customFormat="1" ht="6.96" customHeight="1">
      <c r="B96" s="56"/>
      <c r="C96" s="57"/>
      <c r="D96" s="57"/>
      <c r="E96" s="57"/>
      <c r="F96" s="57"/>
      <c r="G96" s="57"/>
      <c r="H96" s="57"/>
      <c r="I96" s="148"/>
      <c r="J96" s="57"/>
      <c r="K96" s="57"/>
      <c r="L96" s="42"/>
    </row>
    <row r="100" s="1" customFormat="1" ht="6.96" customHeight="1">
      <c r="B100" s="58"/>
      <c r="C100" s="59"/>
      <c r="D100" s="59"/>
      <c r="E100" s="59"/>
      <c r="F100" s="59"/>
      <c r="G100" s="59"/>
      <c r="H100" s="59"/>
      <c r="I100" s="151"/>
      <c r="J100" s="59"/>
      <c r="K100" s="59"/>
      <c r="L100" s="42"/>
    </row>
    <row r="101" s="1" customFormat="1" ht="24.96" customHeight="1">
      <c r="B101" s="37"/>
      <c r="C101" s="22" t="s">
        <v>126</v>
      </c>
      <c r="D101" s="38"/>
      <c r="E101" s="38"/>
      <c r="F101" s="38"/>
      <c r="G101" s="38"/>
      <c r="H101" s="38"/>
      <c r="I101" s="124"/>
      <c r="J101" s="38"/>
      <c r="K101" s="38"/>
      <c r="L101" s="42"/>
    </row>
    <row r="102" s="1" customFormat="1" ht="6.96" customHeight="1">
      <c r="B102" s="37"/>
      <c r="C102" s="38"/>
      <c r="D102" s="38"/>
      <c r="E102" s="38"/>
      <c r="F102" s="38"/>
      <c r="G102" s="38"/>
      <c r="H102" s="38"/>
      <c r="I102" s="124"/>
      <c r="J102" s="38"/>
      <c r="K102" s="38"/>
      <c r="L102" s="42"/>
    </row>
    <row r="103" s="1" customFormat="1" ht="12" customHeight="1">
      <c r="B103" s="37"/>
      <c r="C103" s="31" t="s">
        <v>16</v>
      </c>
      <c r="D103" s="38"/>
      <c r="E103" s="38"/>
      <c r="F103" s="38"/>
      <c r="G103" s="38"/>
      <c r="H103" s="38"/>
      <c r="I103" s="124"/>
      <c r="J103" s="38"/>
      <c r="K103" s="38"/>
      <c r="L103" s="42"/>
    </row>
    <row r="104" s="1" customFormat="1" ht="14.4" customHeight="1">
      <c r="B104" s="37"/>
      <c r="C104" s="38"/>
      <c r="D104" s="38"/>
      <c r="E104" s="63" t="str">
        <f>E7</f>
        <v>Komunitní centrum Nám. Míru 152_revize_1</v>
      </c>
      <c r="F104" s="38"/>
      <c r="G104" s="38"/>
      <c r="H104" s="38"/>
      <c r="I104" s="124"/>
      <c r="J104" s="38"/>
      <c r="K104" s="38"/>
      <c r="L104" s="42"/>
    </row>
    <row r="105" s="1" customFormat="1" ht="6.96" customHeight="1">
      <c r="B105" s="37"/>
      <c r="C105" s="38"/>
      <c r="D105" s="38"/>
      <c r="E105" s="38"/>
      <c r="F105" s="38"/>
      <c r="G105" s="38"/>
      <c r="H105" s="38"/>
      <c r="I105" s="124"/>
      <c r="J105" s="38"/>
      <c r="K105" s="38"/>
      <c r="L105" s="42"/>
    </row>
    <row r="106" s="1" customFormat="1" ht="12" customHeight="1">
      <c r="B106" s="37"/>
      <c r="C106" s="31" t="s">
        <v>20</v>
      </c>
      <c r="D106" s="38"/>
      <c r="E106" s="38"/>
      <c r="F106" s="26" t="str">
        <f>F10</f>
        <v>Králův Dvůr</v>
      </c>
      <c r="G106" s="38"/>
      <c r="H106" s="38"/>
      <c r="I106" s="126" t="s">
        <v>22</v>
      </c>
      <c r="J106" s="66" t="str">
        <f>IF(J10="","",J10)</f>
        <v>27. 8. 2019</v>
      </c>
      <c r="K106" s="38"/>
      <c r="L106" s="42"/>
    </row>
    <row r="107" s="1" customFormat="1" ht="6.96" customHeight="1">
      <c r="B107" s="37"/>
      <c r="C107" s="38"/>
      <c r="D107" s="38"/>
      <c r="E107" s="38"/>
      <c r="F107" s="38"/>
      <c r="G107" s="38"/>
      <c r="H107" s="38"/>
      <c r="I107" s="124"/>
      <c r="J107" s="38"/>
      <c r="K107" s="38"/>
      <c r="L107" s="42"/>
    </row>
    <row r="108" s="1" customFormat="1" ht="12.6" customHeight="1">
      <c r="B108" s="37"/>
      <c r="C108" s="31" t="s">
        <v>24</v>
      </c>
      <c r="D108" s="38"/>
      <c r="E108" s="38"/>
      <c r="F108" s="26" t="str">
        <f>E13</f>
        <v>Město Králův Dvůr</v>
      </c>
      <c r="G108" s="38"/>
      <c r="H108" s="38"/>
      <c r="I108" s="126" t="s">
        <v>32</v>
      </c>
      <c r="J108" s="35" t="str">
        <f>E19</f>
        <v>Ing. Vladimír Votruba</v>
      </c>
      <c r="K108" s="38"/>
      <c r="L108" s="42"/>
    </row>
    <row r="109" s="1" customFormat="1" ht="12.6" customHeight="1">
      <c r="B109" s="37"/>
      <c r="C109" s="31" t="s">
        <v>30</v>
      </c>
      <c r="D109" s="38"/>
      <c r="E109" s="38"/>
      <c r="F109" s="26" t="str">
        <f>IF(E16="","",E16)</f>
        <v>Vyplň údaj</v>
      </c>
      <c r="G109" s="38"/>
      <c r="H109" s="38"/>
      <c r="I109" s="126" t="s">
        <v>36</v>
      </c>
      <c r="J109" s="35" t="str">
        <f>E22</f>
        <v>p. Martin Donda</v>
      </c>
      <c r="K109" s="38"/>
      <c r="L109" s="42"/>
    </row>
    <row r="110" s="1" customFormat="1" ht="10.32" customHeight="1">
      <c r="B110" s="37"/>
      <c r="C110" s="38"/>
      <c r="D110" s="38"/>
      <c r="E110" s="38"/>
      <c r="F110" s="38"/>
      <c r="G110" s="38"/>
      <c r="H110" s="38"/>
      <c r="I110" s="124"/>
      <c r="J110" s="38"/>
      <c r="K110" s="38"/>
      <c r="L110" s="42"/>
    </row>
    <row r="111" s="9" customFormat="1" ht="29.28" customHeight="1">
      <c r="B111" s="171"/>
      <c r="C111" s="172" t="s">
        <v>127</v>
      </c>
      <c r="D111" s="173" t="s">
        <v>58</v>
      </c>
      <c r="E111" s="173" t="s">
        <v>54</v>
      </c>
      <c r="F111" s="173" t="s">
        <v>55</v>
      </c>
      <c r="G111" s="173" t="s">
        <v>128</v>
      </c>
      <c r="H111" s="173" t="s">
        <v>129</v>
      </c>
      <c r="I111" s="174" t="s">
        <v>130</v>
      </c>
      <c r="J111" s="175" t="s">
        <v>84</v>
      </c>
      <c r="K111" s="176" t="s">
        <v>131</v>
      </c>
      <c r="L111" s="177"/>
      <c r="M111" s="87" t="s">
        <v>1</v>
      </c>
      <c r="N111" s="88" t="s">
        <v>43</v>
      </c>
      <c r="O111" s="88" t="s">
        <v>132</v>
      </c>
      <c r="P111" s="88" t="s">
        <v>133</v>
      </c>
      <c r="Q111" s="88" t="s">
        <v>134</v>
      </c>
      <c r="R111" s="88" t="s">
        <v>135</v>
      </c>
      <c r="S111" s="88" t="s">
        <v>136</v>
      </c>
      <c r="T111" s="89" t="s">
        <v>137</v>
      </c>
    </row>
    <row r="112" s="1" customFormat="1" ht="22.8" customHeight="1">
      <c r="B112" s="37"/>
      <c r="C112" s="94" t="s">
        <v>138</v>
      </c>
      <c r="D112" s="38"/>
      <c r="E112" s="38"/>
      <c r="F112" s="38"/>
      <c r="G112" s="38"/>
      <c r="H112" s="38"/>
      <c r="I112" s="124"/>
      <c r="J112" s="178">
        <f>BK112</f>
        <v>0</v>
      </c>
      <c r="K112" s="38"/>
      <c r="L112" s="42"/>
      <c r="M112" s="90"/>
      <c r="N112" s="91"/>
      <c r="O112" s="91"/>
      <c r="P112" s="179">
        <f>P113+P679+P2217+P2482</f>
        <v>0</v>
      </c>
      <c r="Q112" s="91"/>
      <c r="R112" s="179">
        <f>R113+R679+R2217+R2482</f>
        <v>114.22838813000001</v>
      </c>
      <c r="S112" s="91"/>
      <c r="T112" s="180">
        <f>T113+T679+T2217+T2482</f>
        <v>39.625055480000007</v>
      </c>
      <c r="AT112" s="16" t="s">
        <v>72</v>
      </c>
      <c r="AU112" s="16" t="s">
        <v>86</v>
      </c>
      <c r="BK112" s="181">
        <f>BK113+BK679+BK2217+BK2482</f>
        <v>0</v>
      </c>
    </row>
    <row r="113" s="10" customFormat="1" ht="25.92" customHeight="1">
      <c r="B113" s="182"/>
      <c r="C113" s="183"/>
      <c r="D113" s="184" t="s">
        <v>72</v>
      </c>
      <c r="E113" s="185" t="s">
        <v>139</v>
      </c>
      <c r="F113" s="185" t="s">
        <v>140</v>
      </c>
      <c r="G113" s="183"/>
      <c r="H113" s="183"/>
      <c r="I113" s="186"/>
      <c r="J113" s="187">
        <f>BK113</f>
        <v>0</v>
      </c>
      <c r="K113" s="183"/>
      <c r="L113" s="188"/>
      <c r="M113" s="189"/>
      <c r="N113" s="190"/>
      <c r="O113" s="190"/>
      <c r="P113" s="191">
        <f>P114+P184+P256+P291+P492+P511+P668+P677</f>
        <v>0</v>
      </c>
      <c r="Q113" s="190"/>
      <c r="R113" s="191">
        <f>R114+R184+R256+R291+R492+R511+R668+R677</f>
        <v>59.268091749999996</v>
      </c>
      <c r="S113" s="190"/>
      <c r="T113" s="192">
        <f>T114+T184+T256+T291+T492+T511+T668+T677</f>
        <v>37.602462000000003</v>
      </c>
      <c r="AR113" s="193" t="s">
        <v>78</v>
      </c>
      <c r="AT113" s="194" t="s">
        <v>72</v>
      </c>
      <c r="AU113" s="194" t="s">
        <v>73</v>
      </c>
      <c r="AY113" s="193" t="s">
        <v>141</v>
      </c>
      <c r="BK113" s="195">
        <f>BK114+BK184+BK256+BK291+BK492+BK511+BK668+BK677</f>
        <v>0</v>
      </c>
    </row>
    <row r="114" s="10" customFormat="1" ht="22.8" customHeight="1">
      <c r="B114" s="182"/>
      <c r="C114" s="183"/>
      <c r="D114" s="184" t="s">
        <v>72</v>
      </c>
      <c r="E114" s="196" t="s">
        <v>78</v>
      </c>
      <c r="F114" s="196" t="s">
        <v>142</v>
      </c>
      <c r="G114" s="183"/>
      <c r="H114" s="183"/>
      <c r="I114" s="186"/>
      <c r="J114" s="197">
        <f>BK114</f>
        <v>0</v>
      </c>
      <c r="K114" s="183"/>
      <c r="L114" s="188"/>
      <c r="M114" s="189"/>
      <c r="N114" s="190"/>
      <c r="O114" s="190"/>
      <c r="P114" s="191">
        <f>SUM(P115:P183)</f>
        <v>0</v>
      </c>
      <c r="Q114" s="190"/>
      <c r="R114" s="191">
        <f>SUM(R115:R183)</f>
        <v>0</v>
      </c>
      <c r="S114" s="190"/>
      <c r="T114" s="192">
        <f>SUM(T115:T183)</f>
        <v>0</v>
      </c>
      <c r="AR114" s="193" t="s">
        <v>78</v>
      </c>
      <c r="AT114" s="194" t="s">
        <v>72</v>
      </c>
      <c r="AU114" s="194" t="s">
        <v>78</v>
      </c>
      <c r="AY114" s="193" t="s">
        <v>141</v>
      </c>
      <c r="BK114" s="195">
        <f>SUM(BK115:BK183)</f>
        <v>0</v>
      </c>
    </row>
    <row r="115" s="1" customFormat="1" ht="14.4" customHeight="1">
      <c r="B115" s="37"/>
      <c r="C115" s="198" t="s">
        <v>78</v>
      </c>
      <c r="D115" s="198" t="s">
        <v>143</v>
      </c>
      <c r="E115" s="199" t="s">
        <v>144</v>
      </c>
      <c r="F115" s="200" t="s">
        <v>145</v>
      </c>
      <c r="G115" s="201" t="s">
        <v>146</v>
      </c>
      <c r="H115" s="202">
        <v>0.73599999999999999</v>
      </c>
      <c r="I115" s="203"/>
      <c r="J115" s="204">
        <f>ROUND(I115*H115,2)</f>
        <v>0</v>
      </c>
      <c r="K115" s="200" t="s">
        <v>147</v>
      </c>
      <c r="L115" s="42"/>
      <c r="M115" s="205" t="s">
        <v>1</v>
      </c>
      <c r="N115" s="206" t="s">
        <v>44</v>
      </c>
      <c r="O115" s="78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AR115" s="16" t="s">
        <v>148</v>
      </c>
      <c r="AT115" s="16" t="s">
        <v>143</v>
      </c>
      <c r="AU115" s="16" t="s">
        <v>80</v>
      </c>
      <c r="AY115" s="16" t="s">
        <v>141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6" t="s">
        <v>78</v>
      </c>
      <c r="BK115" s="209">
        <f>ROUND(I115*H115,2)</f>
        <v>0</v>
      </c>
      <c r="BL115" s="16" t="s">
        <v>148</v>
      </c>
      <c r="BM115" s="16" t="s">
        <v>149</v>
      </c>
    </row>
    <row r="116" s="11" customFormat="1">
      <c r="B116" s="210"/>
      <c r="C116" s="211"/>
      <c r="D116" s="212" t="s">
        <v>150</v>
      </c>
      <c r="E116" s="213" t="s">
        <v>1</v>
      </c>
      <c r="F116" s="214" t="s">
        <v>151</v>
      </c>
      <c r="G116" s="211"/>
      <c r="H116" s="213" t="s">
        <v>1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150</v>
      </c>
      <c r="AU116" s="220" t="s">
        <v>80</v>
      </c>
      <c r="AV116" s="11" t="s">
        <v>78</v>
      </c>
      <c r="AW116" s="11" t="s">
        <v>35</v>
      </c>
      <c r="AX116" s="11" t="s">
        <v>73</v>
      </c>
      <c r="AY116" s="220" t="s">
        <v>141</v>
      </c>
    </row>
    <row r="117" s="11" customFormat="1">
      <c r="B117" s="210"/>
      <c r="C117" s="211"/>
      <c r="D117" s="212" t="s">
        <v>150</v>
      </c>
      <c r="E117" s="213" t="s">
        <v>1</v>
      </c>
      <c r="F117" s="214" t="s">
        <v>152</v>
      </c>
      <c r="G117" s="211"/>
      <c r="H117" s="213" t="s">
        <v>1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150</v>
      </c>
      <c r="AU117" s="220" t="s">
        <v>80</v>
      </c>
      <c r="AV117" s="11" t="s">
        <v>78</v>
      </c>
      <c r="AW117" s="11" t="s">
        <v>35</v>
      </c>
      <c r="AX117" s="11" t="s">
        <v>73</v>
      </c>
      <c r="AY117" s="220" t="s">
        <v>141</v>
      </c>
    </row>
    <row r="118" s="12" customFormat="1">
      <c r="B118" s="221"/>
      <c r="C118" s="222"/>
      <c r="D118" s="212" t="s">
        <v>150</v>
      </c>
      <c r="E118" s="223" t="s">
        <v>1</v>
      </c>
      <c r="F118" s="224" t="s">
        <v>153</v>
      </c>
      <c r="G118" s="222"/>
      <c r="H118" s="225">
        <v>0.83199999999999996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150</v>
      </c>
      <c r="AU118" s="231" t="s">
        <v>80</v>
      </c>
      <c r="AV118" s="12" t="s">
        <v>80</v>
      </c>
      <c r="AW118" s="12" t="s">
        <v>35</v>
      </c>
      <c r="AX118" s="12" t="s">
        <v>73</v>
      </c>
      <c r="AY118" s="231" t="s">
        <v>141</v>
      </c>
    </row>
    <row r="119" s="12" customFormat="1">
      <c r="B119" s="221"/>
      <c r="C119" s="222"/>
      <c r="D119" s="212" t="s">
        <v>150</v>
      </c>
      <c r="E119" s="223" t="s">
        <v>1</v>
      </c>
      <c r="F119" s="224" t="s">
        <v>154</v>
      </c>
      <c r="G119" s="222"/>
      <c r="H119" s="225">
        <v>-0.096000000000000002</v>
      </c>
      <c r="I119" s="226"/>
      <c r="J119" s="222"/>
      <c r="K119" s="222"/>
      <c r="L119" s="227"/>
      <c r="M119" s="228"/>
      <c r="N119" s="229"/>
      <c r="O119" s="229"/>
      <c r="P119" s="229"/>
      <c r="Q119" s="229"/>
      <c r="R119" s="229"/>
      <c r="S119" s="229"/>
      <c r="T119" s="230"/>
      <c r="AT119" s="231" t="s">
        <v>150</v>
      </c>
      <c r="AU119" s="231" t="s">
        <v>80</v>
      </c>
      <c r="AV119" s="12" t="s">
        <v>80</v>
      </c>
      <c r="AW119" s="12" t="s">
        <v>35</v>
      </c>
      <c r="AX119" s="12" t="s">
        <v>73</v>
      </c>
      <c r="AY119" s="231" t="s">
        <v>141</v>
      </c>
    </row>
    <row r="120" s="13" customFormat="1">
      <c r="B120" s="232"/>
      <c r="C120" s="233"/>
      <c r="D120" s="212" t="s">
        <v>150</v>
      </c>
      <c r="E120" s="234" t="s">
        <v>1</v>
      </c>
      <c r="F120" s="235" t="s">
        <v>155</v>
      </c>
      <c r="G120" s="233"/>
      <c r="H120" s="236">
        <v>0.73599999999999999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150</v>
      </c>
      <c r="AU120" s="242" t="s">
        <v>80</v>
      </c>
      <c r="AV120" s="13" t="s">
        <v>148</v>
      </c>
      <c r="AW120" s="13" t="s">
        <v>35</v>
      </c>
      <c r="AX120" s="13" t="s">
        <v>78</v>
      </c>
      <c r="AY120" s="242" t="s">
        <v>141</v>
      </c>
    </row>
    <row r="121" s="1" customFormat="1" ht="14.4" customHeight="1">
      <c r="B121" s="37"/>
      <c r="C121" s="198" t="s">
        <v>80</v>
      </c>
      <c r="D121" s="198" t="s">
        <v>143</v>
      </c>
      <c r="E121" s="199" t="s">
        <v>156</v>
      </c>
      <c r="F121" s="200" t="s">
        <v>157</v>
      </c>
      <c r="G121" s="201" t="s">
        <v>146</v>
      </c>
      <c r="H121" s="202">
        <v>5.7119999999999997</v>
      </c>
      <c r="I121" s="203"/>
      <c r="J121" s="204">
        <f>ROUND(I121*H121,2)</f>
        <v>0</v>
      </c>
      <c r="K121" s="200" t="s">
        <v>147</v>
      </c>
      <c r="L121" s="42"/>
      <c r="M121" s="205" t="s">
        <v>1</v>
      </c>
      <c r="N121" s="206" t="s">
        <v>44</v>
      </c>
      <c r="O121" s="78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16" t="s">
        <v>148</v>
      </c>
      <c r="AT121" s="16" t="s">
        <v>143</v>
      </c>
      <c r="AU121" s="16" t="s">
        <v>80</v>
      </c>
      <c r="AY121" s="16" t="s">
        <v>141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6" t="s">
        <v>78</v>
      </c>
      <c r="BK121" s="209">
        <f>ROUND(I121*H121,2)</f>
        <v>0</v>
      </c>
      <c r="BL121" s="16" t="s">
        <v>148</v>
      </c>
      <c r="BM121" s="16" t="s">
        <v>158</v>
      </c>
    </row>
    <row r="122" s="11" customFormat="1">
      <c r="B122" s="210"/>
      <c r="C122" s="211"/>
      <c r="D122" s="212" t="s">
        <v>150</v>
      </c>
      <c r="E122" s="213" t="s">
        <v>1</v>
      </c>
      <c r="F122" s="214" t="s">
        <v>159</v>
      </c>
      <c r="G122" s="211"/>
      <c r="H122" s="213" t="s">
        <v>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150</v>
      </c>
      <c r="AU122" s="220" t="s">
        <v>80</v>
      </c>
      <c r="AV122" s="11" t="s">
        <v>78</v>
      </c>
      <c r="AW122" s="11" t="s">
        <v>35</v>
      </c>
      <c r="AX122" s="11" t="s">
        <v>73</v>
      </c>
      <c r="AY122" s="220" t="s">
        <v>141</v>
      </c>
    </row>
    <row r="123" s="11" customFormat="1">
      <c r="B123" s="210"/>
      <c r="C123" s="211"/>
      <c r="D123" s="212" t="s">
        <v>150</v>
      </c>
      <c r="E123" s="213" t="s">
        <v>1</v>
      </c>
      <c r="F123" s="214" t="s">
        <v>160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150</v>
      </c>
      <c r="AU123" s="220" t="s">
        <v>80</v>
      </c>
      <c r="AV123" s="11" t="s">
        <v>78</v>
      </c>
      <c r="AW123" s="11" t="s">
        <v>35</v>
      </c>
      <c r="AX123" s="11" t="s">
        <v>73</v>
      </c>
      <c r="AY123" s="220" t="s">
        <v>141</v>
      </c>
    </row>
    <row r="124" s="11" customFormat="1">
      <c r="B124" s="210"/>
      <c r="C124" s="211"/>
      <c r="D124" s="212" t="s">
        <v>150</v>
      </c>
      <c r="E124" s="213" t="s">
        <v>1</v>
      </c>
      <c r="F124" s="214" t="s">
        <v>161</v>
      </c>
      <c r="G124" s="211"/>
      <c r="H124" s="213" t="s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150</v>
      </c>
      <c r="AU124" s="220" t="s">
        <v>80</v>
      </c>
      <c r="AV124" s="11" t="s">
        <v>78</v>
      </c>
      <c r="AW124" s="11" t="s">
        <v>35</v>
      </c>
      <c r="AX124" s="11" t="s">
        <v>73</v>
      </c>
      <c r="AY124" s="220" t="s">
        <v>141</v>
      </c>
    </row>
    <row r="125" s="12" customFormat="1">
      <c r="B125" s="221"/>
      <c r="C125" s="222"/>
      <c r="D125" s="212" t="s">
        <v>150</v>
      </c>
      <c r="E125" s="223" t="s">
        <v>1</v>
      </c>
      <c r="F125" s="224" t="s">
        <v>162</v>
      </c>
      <c r="G125" s="222"/>
      <c r="H125" s="225">
        <v>4.4749999999999996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150</v>
      </c>
      <c r="AU125" s="231" t="s">
        <v>80</v>
      </c>
      <c r="AV125" s="12" t="s">
        <v>80</v>
      </c>
      <c r="AW125" s="12" t="s">
        <v>35</v>
      </c>
      <c r="AX125" s="12" t="s">
        <v>73</v>
      </c>
      <c r="AY125" s="231" t="s">
        <v>141</v>
      </c>
    </row>
    <row r="126" s="12" customFormat="1">
      <c r="B126" s="221"/>
      <c r="C126" s="222"/>
      <c r="D126" s="212" t="s">
        <v>150</v>
      </c>
      <c r="E126" s="223" t="s">
        <v>1</v>
      </c>
      <c r="F126" s="224" t="s">
        <v>163</v>
      </c>
      <c r="G126" s="222"/>
      <c r="H126" s="225">
        <v>-1.343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150</v>
      </c>
      <c r="AU126" s="231" t="s">
        <v>80</v>
      </c>
      <c r="AV126" s="12" t="s">
        <v>80</v>
      </c>
      <c r="AW126" s="12" t="s">
        <v>35</v>
      </c>
      <c r="AX126" s="12" t="s">
        <v>73</v>
      </c>
      <c r="AY126" s="231" t="s">
        <v>141</v>
      </c>
    </row>
    <row r="127" s="14" customFormat="1">
      <c r="B127" s="243"/>
      <c r="C127" s="244"/>
      <c r="D127" s="212" t="s">
        <v>150</v>
      </c>
      <c r="E127" s="245" t="s">
        <v>1</v>
      </c>
      <c r="F127" s="246" t="s">
        <v>164</v>
      </c>
      <c r="G127" s="244"/>
      <c r="H127" s="247">
        <v>3.1320000000000001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150</v>
      </c>
      <c r="AU127" s="253" t="s">
        <v>80</v>
      </c>
      <c r="AV127" s="14" t="s">
        <v>165</v>
      </c>
      <c r="AW127" s="14" t="s">
        <v>35</v>
      </c>
      <c r="AX127" s="14" t="s">
        <v>73</v>
      </c>
      <c r="AY127" s="253" t="s">
        <v>141</v>
      </c>
    </row>
    <row r="128" s="11" customFormat="1">
      <c r="B128" s="210"/>
      <c r="C128" s="211"/>
      <c r="D128" s="212" t="s">
        <v>150</v>
      </c>
      <c r="E128" s="213" t="s">
        <v>1</v>
      </c>
      <c r="F128" s="214" t="s">
        <v>166</v>
      </c>
      <c r="G128" s="211"/>
      <c r="H128" s="213" t="s">
        <v>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150</v>
      </c>
      <c r="AU128" s="220" t="s">
        <v>80</v>
      </c>
      <c r="AV128" s="11" t="s">
        <v>78</v>
      </c>
      <c r="AW128" s="11" t="s">
        <v>35</v>
      </c>
      <c r="AX128" s="11" t="s">
        <v>73</v>
      </c>
      <c r="AY128" s="220" t="s">
        <v>141</v>
      </c>
    </row>
    <row r="129" s="12" customFormat="1">
      <c r="B129" s="221"/>
      <c r="C129" s="222"/>
      <c r="D129" s="212" t="s">
        <v>150</v>
      </c>
      <c r="E129" s="223" t="s">
        <v>1</v>
      </c>
      <c r="F129" s="224" t="s">
        <v>167</v>
      </c>
      <c r="G129" s="222"/>
      <c r="H129" s="225">
        <v>1.7250000000000001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150</v>
      </c>
      <c r="AU129" s="231" t="s">
        <v>80</v>
      </c>
      <c r="AV129" s="12" t="s">
        <v>80</v>
      </c>
      <c r="AW129" s="12" t="s">
        <v>35</v>
      </c>
      <c r="AX129" s="12" t="s">
        <v>73</v>
      </c>
      <c r="AY129" s="231" t="s">
        <v>141</v>
      </c>
    </row>
    <row r="130" s="12" customFormat="1">
      <c r="B130" s="221"/>
      <c r="C130" s="222"/>
      <c r="D130" s="212" t="s">
        <v>150</v>
      </c>
      <c r="E130" s="223" t="s">
        <v>1</v>
      </c>
      <c r="F130" s="224" t="s">
        <v>168</v>
      </c>
      <c r="G130" s="222"/>
      <c r="H130" s="225">
        <v>-0.34499999999999997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150</v>
      </c>
      <c r="AU130" s="231" t="s">
        <v>80</v>
      </c>
      <c r="AV130" s="12" t="s">
        <v>80</v>
      </c>
      <c r="AW130" s="12" t="s">
        <v>35</v>
      </c>
      <c r="AX130" s="12" t="s">
        <v>73</v>
      </c>
      <c r="AY130" s="231" t="s">
        <v>141</v>
      </c>
    </row>
    <row r="131" s="14" customFormat="1">
      <c r="B131" s="243"/>
      <c r="C131" s="244"/>
      <c r="D131" s="212" t="s">
        <v>150</v>
      </c>
      <c r="E131" s="245" t="s">
        <v>1</v>
      </c>
      <c r="F131" s="246" t="s">
        <v>164</v>
      </c>
      <c r="G131" s="244"/>
      <c r="H131" s="247">
        <v>1.3799999999999999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150</v>
      </c>
      <c r="AU131" s="253" t="s">
        <v>80</v>
      </c>
      <c r="AV131" s="14" t="s">
        <v>165</v>
      </c>
      <c r="AW131" s="14" t="s">
        <v>35</v>
      </c>
      <c r="AX131" s="14" t="s">
        <v>73</v>
      </c>
      <c r="AY131" s="253" t="s">
        <v>141</v>
      </c>
    </row>
    <row r="132" s="12" customFormat="1">
      <c r="B132" s="221"/>
      <c r="C132" s="222"/>
      <c r="D132" s="212" t="s">
        <v>150</v>
      </c>
      <c r="E132" s="223" t="s">
        <v>1</v>
      </c>
      <c r="F132" s="224" t="s">
        <v>169</v>
      </c>
      <c r="G132" s="222"/>
      <c r="H132" s="225">
        <v>1.5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150</v>
      </c>
      <c r="AU132" s="231" t="s">
        <v>80</v>
      </c>
      <c r="AV132" s="12" t="s">
        <v>80</v>
      </c>
      <c r="AW132" s="12" t="s">
        <v>35</v>
      </c>
      <c r="AX132" s="12" t="s">
        <v>73</v>
      </c>
      <c r="AY132" s="231" t="s">
        <v>141</v>
      </c>
    </row>
    <row r="133" s="12" customFormat="1">
      <c r="B133" s="221"/>
      <c r="C133" s="222"/>
      <c r="D133" s="212" t="s">
        <v>150</v>
      </c>
      <c r="E133" s="223" t="s">
        <v>1</v>
      </c>
      <c r="F133" s="224" t="s">
        <v>170</v>
      </c>
      <c r="G133" s="222"/>
      <c r="H133" s="225">
        <v>-0.29999999999999999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150</v>
      </c>
      <c r="AU133" s="231" t="s">
        <v>80</v>
      </c>
      <c r="AV133" s="12" t="s">
        <v>80</v>
      </c>
      <c r="AW133" s="12" t="s">
        <v>35</v>
      </c>
      <c r="AX133" s="12" t="s">
        <v>73</v>
      </c>
      <c r="AY133" s="231" t="s">
        <v>141</v>
      </c>
    </row>
    <row r="134" s="14" customFormat="1">
      <c r="B134" s="243"/>
      <c r="C134" s="244"/>
      <c r="D134" s="212" t="s">
        <v>150</v>
      </c>
      <c r="E134" s="245" t="s">
        <v>1</v>
      </c>
      <c r="F134" s="246" t="s">
        <v>164</v>
      </c>
      <c r="G134" s="244"/>
      <c r="H134" s="247">
        <v>1.2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150</v>
      </c>
      <c r="AU134" s="253" t="s">
        <v>80</v>
      </c>
      <c r="AV134" s="14" t="s">
        <v>165</v>
      </c>
      <c r="AW134" s="14" t="s">
        <v>35</v>
      </c>
      <c r="AX134" s="14" t="s">
        <v>73</v>
      </c>
      <c r="AY134" s="253" t="s">
        <v>141</v>
      </c>
    </row>
    <row r="135" s="13" customFormat="1">
      <c r="B135" s="232"/>
      <c r="C135" s="233"/>
      <c r="D135" s="212" t="s">
        <v>150</v>
      </c>
      <c r="E135" s="234" t="s">
        <v>1</v>
      </c>
      <c r="F135" s="235" t="s">
        <v>155</v>
      </c>
      <c r="G135" s="233"/>
      <c r="H135" s="236">
        <v>5.7119999999999997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150</v>
      </c>
      <c r="AU135" s="242" t="s">
        <v>80</v>
      </c>
      <c r="AV135" s="13" t="s">
        <v>148</v>
      </c>
      <c r="AW135" s="13" t="s">
        <v>35</v>
      </c>
      <c r="AX135" s="13" t="s">
        <v>78</v>
      </c>
      <c r="AY135" s="242" t="s">
        <v>141</v>
      </c>
    </row>
    <row r="136" s="1" customFormat="1" ht="14.4" customHeight="1">
      <c r="B136" s="37"/>
      <c r="C136" s="198" t="s">
        <v>165</v>
      </c>
      <c r="D136" s="198" t="s">
        <v>143</v>
      </c>
      <c r="E136" s="199" t="s">
        <v>171</v>
      </c>
      <c r="F136" s="200" t="s">
        <v>172</v>
      </c>
      <c r="G136" s="201" t="s">
        <v>146</v>
      </c>
      <c r="H136" s="202">
        <v>2.6309999999999998</v>
      </c>
      <c r="I136" s="203"/>
      <c r="J136" s="204">
        <f>ROUND(I136*H136,2)</f>
        <v>0</v>
      </c>
      <c r="K136" s="200" t="s">
        <v>147</v>
      </c>
      <c r="L136" s="42"/>
      <c r="M136" s="205" t="s">
        <v>1</v>
      </c>
      <c r="N136" s="206" t="s">
        <v>44</v>
      </c>
      <c r="O136" s="78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AR136" s="16" t="s">
        <v>148</v>
      </c>
      <c r="AT136" s="16" t="s">
        <v>143</v>
      </c>
      <c r="AU136" s="16" t="s">
        <v>80</v>
      </c>
      <c r="AY136" s="16" t="s">
        <v>141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6" t="s">
        <v>78</v>
      </c>
      <c r="BK136" s="209">
        <f>ROUND(I136*H136,2)</f>
        <v>0</v>
      </c>
      <c r="BL136" s="16" t="s">
        <v>148</v>
      </c>
      <c r="BM136" s="16" t="s">
        <v>173</v>
      </c>
    </row>
    <row r="137" s="11" customFormat="1">
      <c r="B137" s="210"/>
      <c r="C137" s="211"/>
      <c r="D137" s="212" t="s">
        <v>150</v>
      </c>
      <c r="E137" s="213" t="s">
        <v>1</v>
      </c>
      <c r="F137" s="214" t="s">
        <v>174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150</v>
      </c>
      <c r="AU137" s="220" t="s">
        <v>80</v>
      </c>
      <c r="AV137" s="11" t="s">
        <v>78</v>
      </c>
      <c r="AW137" s="11" t="s">
        <v>35</v>
      </c>
      <c r="AX137" s="11" t="s">
        <v>73</v>
      </c>
      <c r="AY137" s="220" t="s">
        <v>141</v>
      </c>
    </row>
    <row r="138" s="11" customFormat="1">
      <c r="B138" s="210"/>
      <c r="C138" s="211"/>
      <c r="D138" s="212" t="s">
        <v>150</v>
      </c>
      <c r="E138" s="213" t="s">
        <v>1</v>
      </c>
      <c r="F138" s="214" t="s">
        <v>151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150</v>
      </c>
      <c r="AU138" s="220" t="s">
        <v>80</v>
      </c>
      <c r="AV138" s="11" t="s">
        <v>78</v>
      </c>
      <c r="AW138" s="11" t="s">
        <v>35</v>
      </c>
      <c r="AX138" s="11" t="s">
        <v>73</v>
      </c>
      <c r="AY138" s="220" t="s">
        <v>141</v>
      </c>
    </row>
    <row r="139" s="11" customFormat="1">
      <c r="B139" s="210"/>
      <c r="C139" s="211"/>
      <c r="D139" s="212" t="s">
        <v>150</v>
      </c>
      <c r="E139" s="213" t="s">
        <v>1</v>
      </c>
      <c r="F139" s="214" t="s">
        <v>152</v>
      </c>
      <c r="G139" s="211"/>
      <c r="H139" s="213" t="s">
        <v>1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150</v>
      </c>
      <c r="AU139" s="220" t="s">
        <v>80</v>
      </c>
      <c r="AV139" s="11" t="s">
        <v>78</v>
      </c>
      <c r="AW139" s="11" t="s">
        <v>35</v>
      </c>
      <c r="AX139" s="11" t="s">
        <v>73</v>
      </c>
      <c r="AY139" s="220" t="s">
        <v>141</v>
      </c>
    </row>
    <row r="140" s="12" customFormat="1">
      <c r="B140" s="221"/>
      <c r="C140" s="222"/>
      <c r="D140" s="212" t="s">
        <v>150</v>
      </c>
      <c r="E140" s="223" t="s">
        <v>1</v>
      </c>
      <c r="F140" s="224" t="s">
        <v>175</v>
      </c>
      <c r="G140" s="222"/>
      <c r="H140" s="225">
        <v>0.73599999999999999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150</v>
      </c>
      <c r="AU140" s="231" t="s">
        <v>80</v>
      </c>
      <c r="AV140" s="12" t="s">
        <v>80</v>
      </c>
      <c r="AW140" s="12" t="s">
        <v>35</v>
      </c>
      <c r="AX140" s="12" t="s">
        <v>73</v>
      </c>
      <c r="AY140" s="231" t="s">
        <v>141</v>
      </c>
    </row>
    <row r="141" s="12" customFormat="1">
      <c r="B141" s="221"/>
      <c r="C141" s="222"/>
      <c r="D141" s="212" t="s">
        <v>150</v>
      </c>
      <c r="E141" s="223" t="s">
        <v>1</v>
      </c>
      <c r="F141" s="224" t="s">
        <v>176</v>
      </c>
      <c r="G141" s="222"/>
      <c r="H141" s="225">
        <v>-0.13800000000000001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150</v>
      </c>
      <c r="AU141" s="231" t="s">
        <v>80</v>
      </c>
      <c r="AV141" s="12" t="s">
        <v>80</v>
      </c>
      <c r="AW141" s="12" t="s">
        <v>35</v>
      </c>
      <c r="AX141" s="12" t="s">
        <v>73</v>
      </c>
      <c r="AY141" s="231" t="s">
        <v>141</v>
      </c>
    </row>
    <row r="142" s="12" customFormat="1">
      <c r="B142" s="221"/>
      <c r="C142" s="222"/>
      <c r="D142" s="212" t="s">
        <v>150</v>
      </c>
      <c r="E142" s="223" t="s">
        <v>1</v>
      </c>
      <c r="F142" s="224" t="s">
        <v>177</v>
      </c>
      <c r="G142" s="222"/>
      <c r="H142" s="225">
        <v>-0.064000000000000001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150</v>
      </c>
      <c r="AU142" s="231" t="s">
        <v>80</v>
      </c>
      <c r="AV142" s="12" t="s">
        <v>80</v>
      </c>
      <c r="AW142" s="12" t="s">
        <v>35</v>
      </c>
      <c r="AX142" s="12" t="s">
        <v>73</v>
      </c>
      <c r="AY142" s="231" t="s">
        <v>141</v>
      </c>
    </row>
    <row r="143" s="11" customFormat="1">
      <c r="B143" s="210"/>
      <c r="C143" s="211"/>
      <c r="D143" s="212" t="s">
        <v>150</v>
      </c>
      <c r="E143" s="213" t="s">
        <v>1</v>
      </c>
      <c r="F143" s="214" t="s">
        <v>159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150</v>
      </c>
      <c r="AU143" s="220" t="s">
        <v>80</v>
      </c>
      <c r="AV143" s="11" t="s">
        <v>78</v>
      </c>
      <c r="AW143" s="11" t="s">
        <v>35</v>
      </c>
      <c r="AX143" s="11" t="s">
        <v>73</v>
      </c>
      <c r="AY143" s="220" t="s">
        <v>141</v>
      </c>
    </row>
    <row r="144" s="12" customFormat="1">
      <c r="B144" s="221"/>
      <c r="C144" s="222"/>
      <c r="D144" s="212" t="s">
        <v>150</v>
      </c>
      <c r="E144" s="223" t="s">
        <v>1</v>
      </c>
      <c r="F144" s="224" t="s">
        <v>178</v>
      </c>
      <c r="G144" s="222"/>
      <c r="H144" s="225">
        <v>3.133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150</v>
      </c>
      <c r="AU144" s="231" t="s">
        <v>80</v>
      </c>
      <c r="AV144" s="12" t="s">
        <v>80</v>
      </c>
      <c r="AW144" s="12" t="s">
        <v>35</v>
      </c>
      <c r="AX144" s="12" t="s">
        <v>73</v>
      </c>
      <c r="AY144" s="231" t="s">
        <v>141</v>
      </c>
    </row>
    <row r="145" s="12" customFormat="1">
      <c r="B145" s="221"/>
      <c r="C145" s="222"/>
      <c r="D145" s="212" t="s">
        <v>150</v>
      </c>
      <c r="E145" s="223" t="s">
        <v>1</v>
      </c>
      <c r="F145" s="224" t="s">
        <v>179</v>
      </c>
      <c r="G145" s="222"/>
      <c r="H145" s="225">
        <v>-1.036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150</v>
      </c>
      <c r="AU145" s="231" t="s">
        <v>80</v>
      </c>
      <c r="AV145" s="12" t="s">
        <v>80</v>
      </c>
      <c r="AW145" s="12" t="s">
        <v>35</v>
      </c>
      <c r="AX145" s="12" t="s">
        <v>73</v>
      </c>
      <c r="AY145" s="231" t="s">
        <v>141</v>
      </c>
    </row>
    <row r="146" s="13" customFormat="1">
      <c r="B146" s="232"/>
      <c r="C146" s="233"/>
      <c r="D146" s="212" t="s">
        <v>150</v>
      </c>
      <c r="E146" s="234" t="s">
        <v>1</v>
      </c>
      <c r="F146" s="235" t="s">
        <v>155</v>
      </c>
      <c r="G146" s="233"/>
      <c r="H146" s="236">
        <v>2.6309999999999998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150</v>
      </c>
      <c r="AU146" s="242" t="s">
        <v>80</v>
      </c>
      <c r="AV146" s="13" t="s">
        <v>148</v>
      </c>
      <c r="AW146" s="13" t="s">
        <v>35</v>
      </c>
      <c r="AX146" s="13" t="s">
        <v>78</v>
      </c>
      <c r="AY146" s="242" t="s">
        <v>141</v>
      </c>
    </row>
    <row r="147" s="1" customFormat="1" ht="14.4" customHeight="1">
      <c r="B147" s="37"/>
      <c r="C147" s="198" t="s">
        <v>148</v>
      </c>
      <c r="D147" s="198" t="s">
        <v>143</v>
      </c>
      <c r="E147" s="199" t="s">
        <v>180</v>
      </c>
      <c r="F147" s="200" t="s">
        <v>181</v>
      </c>
      <c r="G147" s="201" t="s">
        <v>146</v>
      </c>
      <c r="H147" s="202">
        <v>1.9830000000000001</v>
      </c>
      <c r="I147" s="203"/>
      <c r="J147" s="204">
        <f>ROUND(I147*H147,2)</f>
        <v>0</v>
      </c>
      <c r="K147" s="200" t="s">
        <v>147</v>
      </c>
      <c r="L147" s="42"/>
      <c r="M147" s="205" t="s">
        <v>1</v>
      </c>
      <c r="N147" s="206" t="s">
        <v>44</v>
      </c>
      <c r="O147" s="78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AR147" s="16" t="s">
        <v>148</v>
      </c>
      <c r="AT147" s="16" t="s">
        <v>143</v>
      </c>
      <c r="AU147" s="16" t="s">
        <v>80</v>
      </c>
      <c r="AY147" s="16" t="s">
        <v>141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6" t="s">
        <v>78</v>
      </c>
      <c r="BK147" s="209">
        <f>ROUND(I147*H147,2)</f>
        <v>0</v>
      </c>
      <c r="BL147" s="16" t="s">
        <v>148</v>
      </c>
      <c r="BM147" s="16" t="s">
        <v>182</v>
      </c>
    </row>
    <row r="148" s="11" customFormat="1">
      <c r="B148" s="210"/>
      <c r="C148" s="211"/>
      <c r="D148" s="212" t="s">
        <v>150</v>
      </c>
      <c r="E148" s="213" t="s">
        <v>1</v>
      </c>
      <c r="F148" s="214" t="s">
        <v>183</v>
      </c>
      <c r="G148" s="211"/>
      <c r="H148" s="213" t="s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150</v>
      </c>
      <c r="AU148" s="220" t="s">
        <v>80</v>
      </c>
      <c r="AV148" s="11" t="s">
        <v>78</v>
      </c>
      <c r="AW148" s="11" t="s">
        <v>35</v>
      </c>
      <c r="AX148" s="11" t="s">
        <v>73</v>
      </c>
      <c r="AY148" s="220" t="s">
        <v>141</v>
      </c>
    </row>
    <row r="149" s="12" customFormat="1">
      <c r="B149" s="221"/>
      <c r="C149" s="222"/>
      <c r="D149" s="212" t="s">
        <v>150</v>
      </c>
      <c r="E149" s="223" t="s">
        <v>1</v>
      </c>
      <c r="F149" s="224" t="s">
        <v>184</v>
      </c>
      <c r="G149" s="222"/>
      <c r="H149" s="225">
        <v>0.73599999999999999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150</v>
      </c>
      <c r="AU149" s="231" t="s">
        <v>80</v>
      </c>
      <c r="AV149" s="12" t="s">
        <v>80</v>
      </c>
      <c r="AW149" s="12" t="s">
        <v>35</v>
      </c>
      <c r="AX149" s="12" t="s">
        <v>73</v>
      </c>
      <c r="AY149" s="231" t="s">
        <v>141</v>
      </c>
    </row>
    <row r="150" s="12" customFormat="1">
      <c r="B150" s="221"/>
      <c r="C150" s="222"/>
      <c r="D150" s="212" t="s">
        <v>150</v>
      </c>
      <c r="E150" s="223" t="s">
        <v>1</v>
      </c>
      <c r="F150" s="224" t="s">
        <v>185</v>
      </c>
      <c r="G150" s="222"/>
      <c r="H150" s="225">
        <v>5.7119999999999997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150</v>
      </c>
      <c r="AU150" s="231" t="s">
        <v>80</v>
      </c>
      <c r="AV150" s="12" t="s">
        <v>80</v>
      </c>
      <c r="AW150" s="12" t="s">
        <v>35</v>
      </c>
      <c r="AX150" s="12" t="s">
        <v>73</v>
      </c>
      <c r="AY150" s="231" t="s">
        <v>141</v>
      </c>
    </row>
    <row r="151" s="12" customFormat="1">
      <c r="B151" s="221"/>
      <c r="C151" s="222"/>
      <c r="D151" s="212" t="s">
        <v>150</v>
      </c>
      <c r="E151" s="223" t="s">
        <v>1</v>
      </c>
      <c r="F151" s="224" t="s">
        <v>186</v>
      </c>
      <c r="G151" s="222"/>
      <c r="H151" s="225">
        <v>-4.4649999999999999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150</v>
      </c>
      <c r="AU151" s="231" t="s">
        <v>80</v>
      </c>
      <c r="AV151" s="12" t="s">
        <v>80</v>
      </c>
      <c r="AW151" s="12" t="s">
        <v>35</v>
      </c>
      <c r="AX151" s="12" t="s">
        <v>73</v>
      </c>
      <c r="AY151" s="231" t="s">
        <v>141</v>
      </c>
    </row>
    <row r="152" s="13" customFormat="1">
      <c r="B152" s="232"/>
      <c r="C152" s="233"/>
      <c r="D152" s="212" t="s">
        <v>150</v>
      </c>
      <c r="E152" s="234" t="s">
        <v>1</v>
      </c>
      <c r="F152" s="235" t="s">
        <v>155</v>
      </c>
      <c r="G152" s="233"/>
      <c r="H152" s="236">
        <v>1.9830000000000001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150</v>
      </c>
      <c r="AU152" s="242" t="s">
        <v>80</v>
      </c>
      <c r="AV152" s="13" t="s">
        <v>148</v>
      </c>
      <c r="AW152" s="13" t="s">
        <v>35</v>
      </c>
      <c r="AX152" s="13" t="s">
        <v>78</v>
      </c>
      <c r="AY152" s="242" t="s">
        <v>141</v>
      </c>
    </row>
    <row r="153" s="1" customFormat="1" ht="14.4" customHeight="1">
      <c r="B153" s="37"/>
      <c r="C153" s="198" t="s">
        <v>187</v>
      </c>
      <c r="D153" s="198" t="s">
        <v>143</v>
      </c>
      <c r="E153" s="199" t="s">
        <v>188</v>
      </c>
      <c r="F153" s="200" t="s">
        <v>189</v>
      </c>
      <c r="G153" s="201" t="s">
        <v>146</v>
      </c>
      <c r="H153" s="202">
        <v>19.829999999999998</v>
      </c>
      <c r="I153" s="203"/>
      <c r="J153" s="204">
        <f>ROUND(I153*H153,2)</f>
        <v>0</v>
      </c>
      <c r="K153" s="200" t="s">
        <v>147</v>
      </c>
      <c r="L153" s="42"/>
      <c r="M153" s="205" t="s">
        <v>1</v>
      </c>
      <c r="N153" s="206" t="s">
        <v>44</v>
      </c>
      <c r="O153" s="78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AR153" s="16" t="s">
        <v>148</v>
      </c>
      <c r="AT153" s="16" t="s">
        <v>143</v>
      </c>
      <c r="AU153" s="16" t="s">
        <v>80</v>
      </c>
      <c r="AY153" s="16" t="s">
        <v>141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6" t="s">
        <v>78</v>
      </c>
      <c r="BK153" s="209">
        <f>ROUND(I153*H153,2)</f>
        <v>0</v>
      </c>
      <c r="BL153" s="16" t="s">
        <v>148</v>
      </c>
      <c r="BM153" s="16" t="s">
        <v>190</v>
      </c>
    </row>
    <row r="154" s="11" customFormat="1">
      <c r="B154" s="210"/>
      <c r="C154" s="211"/>
      <c r="D154" s="212" t="s">
        <v>150</v>
      </c>
      <c r="E154" s="213" t="s">
        <v>1</v>
      </c>
      <c r="F154" s="214" t="s">
        <v>183</v>
      </c>
      <c r="G154" s="211"/>
      <c r="H154" s="213" t="s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150</v>
      </c>
      <c r="AU154" s="220" t="s">
        <v>80</v>
      </c>
      <c r="AV154" s="11" t="s">
        <v>78</v>
      </c>
      <c r="AW154" s="11" t="s">
        <v>35</v>
      </c>
      <c r="AX154" s="11" t="s">
        <v>73</v>
      </c>
      <c r="AY154" s="220" t="s">
        <v>141</v>
      </c>
    </row>
    <row r="155" s="12" customFormat="1">
      <c r="B155" s="221"/>
      <c r="C155" s="222"/>
      <c r="D155" s="212" t="s">
        <v>150</v>
      </c>
      <c r="E155" s="223" t="s">
        <v>1</v>
      </c>
      <c r="F155" s="224" t="s">
        <v>191</v>
      </c>
      <c r="G155" s="222"/>
      <c r="H155" s="225">
        <v>1.9830000000000001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150</v>
      </c>
      <c r="AU155" s="231" t="s">
        <v>80</v>
      </c>
      <c r="AV155" s="12" t="s">
        <v>80</v>
      </c>
      <c r="AW155" s="12" t="s">
        <v>35</v>
      </c>
      <c r="AX155" s="12" t="s">
        <v>78</v>
      </c>
      <c r="AY155" s="231" t="s">
        <v>141</v>
      </c>
    </row>
    <row r="156" s="12" customFormat="1">
      <c r="B156" s="221"/>
      <c r="C156" s="222"/>
      <c r="D156" s="212" t="s">
        <v>150</v>
      </c>
      <c r="E156" s="222"/>
      <c r="F156" s="224" t="s">
        <v>192</v>
      </c>
      <c r="G156" s="222"/>
      <c r="H156" s="225">
        <v>19.829999999999998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150</v>
      </c>
      <c r="AU156" s="231" t="s">
        <v>80</v>
      </c>
      <c r="AV156" s="12" t="s">
        <v>80</v>
      </c>
      <c r="AW156" s="12" t="s">
        <v>4</v>
      </c>
      <c r="AX156" s="12" t="s">
        <v>78</v>
      </c>
      <c r="AY156" s="231" t="s">
        <v>141</v>
      </c>
    </row>
    <row r="157" s="1" customFormat="1" ht="14.4" customHeight="1">
      <c r="B157" s="37"/>
      <c r="C157" s="198" t="s">
        <v>193</v>
      </c>
      <c r="D157" s="198" t="s">
        <v>143</v>
      </c>
      <c r="E157" s="199" t="s">
        <v>194</v>
      </c>
      <c r="F157" s="200" t="s">
        <v>195</v>
      </c>
      <c r="G157" s="201" t="s">
        <v>146</v>
      </c>
      <c r="H157" s="202">
        <v>1.9830000000000001</v>
      </c>
      <c r="I157" s="203"/>
      <c r="J157" s="204">
        <f>ROUND(I157*H157,2)</f>
        <v>0</v>
      </c>
      <c r="K157" s="200" t="s">
        <v>147</v>
      </c>
      <c r="L157" s="42"/>
      <c r="M157" s="205" t="s">
        <v>1</v>
      </c>
      <c r="N157" s="206" t="s">
        <v>44</v>
      </c>
      <c r="O157" s="78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AR157" s="16" t="s">
        <v>148</v>
      </c>
      <c r="AT157" s="16" t="s">
        <v>143</v>
      </c>
      <c r="AU157" s="16" t="s">
        <v>80</v>
      </c>
      <c r="AY157" s="16" t="s">
        <v>141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6" t="s">
        <v>78</v>
      </c>
      <c r="BK157" s="209">
        <f>ROUND(I157*H157,2)</f>
        <v>0</v>
      </c>
      <c r="BL157" s="16" t="s">
        <v>148</v>
      </c>
      <c r="BM157" s="16" t="s">
        <v>196</v>
      </c>
    </row>
    <row r="158" s="12" customFormat="1">
      <c r="B158" s="221"/>
      <c r="C158" s="222"/>
      <c r="D158" s="212" t="s">
        <v>150</v>
      </c>
      <c r="E158" s="223" t="s">
        <v>1</v>
      </c>
      <c r="F158" s="224" t="s">
        <v>191</v>
      </c>
      <c r="G158" s="222"/>
      <c r="H158" s="225">
        <v>1.9830000000000001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150</v>
      </c>
      <c r="AU158" s="231" t="s">
        <v>80</v>
      </c>
      <c r="AV158" s="12" t="s">
        <v>80</v>
      </c>
      <c r="AW158" s="12" t="s">
        <v>35</v>
      </c>
      <c r="AX158" s="12" t="s">
        <v>78</v>
      </c>
      <c r="AY158" s="231" t="s">
        <v>141</v>
      </c>
    </row>
    <row r="159" s="1" customFormat="1" ht="14.4" customHeight="1">
      <c r="B159" s="37"/>
      <c r="C159" s="198" t="s">
        <v>197</v>
      </c>
      <c r="D159" s="198" t="s">
        <v>143</v>
      </c>
      <c r="E159" s="199" t="s">
        <v>198</v>
      </c>
      <c r="F159" s="200" t="s">
        <v>199</v>
      </c>
      <c r="G159" s="201" t="s">
        <v>200</v>
      </c>
      <c r="H159" s="202">
        <v>3.569</v>
      </c>
      <c r="I159" s="203"/>
      <c r="J159" s="204">
        <f>ROUND(I159*H159,2)</f>
        <v>0</v>
      </c>
      <c r="K159" s="200" t="s">
        <v>147</v>
      </c>
      <c r="L159" s="42"/>
      <c r="M159" s="205" t="s">
        <v>1</v>
      </c>
      <c r="N159" s="206" t="s">
        <v>44</v>
      </c>
      <c r="O159" s="78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AR159" s="16" t="s">
        <v>148</v>
      </c>
      <c r="AT159" s="16" t="s">
        <v>143</v>
      </c>
      <c r="AU159" s="16" t="s">
        <v>80</v>
      </c>
      <c r="AY159" s="16" t="s">
        <v>141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6" t="s">
        <v>78</v>
      </c>
      <c r="BK159" s="209">
        <f>ROUND(I159*H159,2)</f>
        <v>0</v>
      </c>
      <c r="BL159" s="16" t="s">
        <v>148</v>
      </c>
      <c r="BM159" s="16" t="s">
        <v>201</v>
      </c>
    </row>
    <row r="160" s="12" customFormat="1">
      <c r="B160" s="221"/>
      <c r="C160" s="222"/>
      <c r="D160" s="212" t="s">
        <v>150</v>
      </c>
      <c r="E160" s="223" t="s">
        <v>1</v>
      </c>
      <c r="F160" s="224" t="s">
        <v>202</v>
      </c>
      <c r="G160" s="222"/>
      <c r="H160" s="225">
        <v>3.569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150</v>
      </c>
      <c r="AU160" s="231" t="s">
        <v>80</v>
      </c>
      <c r="AV160" s="12" t="s">
        <v>80</v>
      </c>
      <c r="AW160" s="12" t="s">
        <v>35</v>
      </c>
      <c r="AX160" s="12" t="s">
        <v>78</v>
      </c>
      <c r="AY160" s="231" t="s">
        <v>141</v>
      </c>
    </row>
    <row r="161" s="1" customFormat="1" ht="14.4" customHeight="1">
      <c r="B161" s="37"/>
      <c r="C161" s="198" t="s">
        <v>203</v>
      </c>
      <c r="D161" s="198" t="s">
        <v>143</v>
      </c>
      <c r="E161" s="199" t="s">
        <v>204</v>
      </c>
      <c r="F161" s="200" t="s">
        <v>205</v>
      </c>
      <c r="G161" s="201" t="s">
        <v>146</v>
      </c>
      <c r="H161" s="202">
        <v>4.4649999999999999</v>
      </c>
      <c r="I161" s="203"/>
      <c r="J161" s="204">
        <f>ROUND(I161*H161,2)</f>
        <v>0</v>
      </c>
      <c r="K161" s="200" t="s">
        <v>147</v>
      </c>
      <c r="L161" s="42"/>
      <c r="M161" s="205" t="s">
        <v>1</v>
      </c>
      <c r="N161" s="206" t="s">
        <v>44</v>
      </c>
      <c r="O161" s="78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AR161" s="16" t="s">
        <v>148</v>
      </c>
      <c r="AT161" s="16" t="s">
        <v>143</v>
      </c>
      <c r="AU161" s="16" t="s">
        <v>80</v>
      </c>
      <c r="AY161" s="16" t="s">
        <v>141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6" t="s">
        <v>78</v>
      </c>
      <c r="BK161" s="209">
        <f>ROUND(I161*H161,2)</f>
        <v>0</v>
      </c>
      <c r="BL161" s="16" t="s">
        <v>148</v>
      </c>
      <c r="BM161" s="16" t="s">
        <v>206</v>
      </c>
    </row>
    <row r="162" s="11" customFormat="1">
      <c r="B162" s="210"/>
      <c r="C162" s="211"/>
      <c r="D162" s="212" t="s">
        <v>150</v>
      </c>
      <c r="E162" s="213" t="s">
        <v>1</v>
      </c>
      <c r="F162" s="214" t="s">
        <v>151</v>
      </c>
      <c r="G162" s="211"/>
      <c r="H162" s="213" t="s">
        <v>1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150</v>
      </c>
      <c r="AU162" s="220" t="s">
        <v>80</v>
      </c>
      <c r="AV162" s="11" t="s">
        <v>78</v>
      </c>
      <c r="AW162" s="11" t="s">
        <v>35</v>
      </c>
      <c r="AX162" s="11" t="s">
        <v>73</v>
      </c>
      <c r="AY162" s="220" t="s">
        <v>141</v>
      </c>
    </row>
    <row r="163" s="11" customFormat="1">
      <c r="B163" s="210"/>
      <c r="C163" s="211"/>
      <c r="D163" s="212" t="s">
        <v>150</v>
      </c>
      <c r="E163" s="213" t="s">
        <v>1</v>
      </c>
      <c r="F163" s="214" t="s">
        <v>152</v>
      </c>
      <c r="G163" s="211"/>
      <c r="H163" s="213" t="s">
        <v>1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150</v>
      </c>
      <c r="AU163" s="220" t="s">
        <v>80</v>
      </c>
      <c r="AV163" s="11" t="s">
        <v>78</v>
      </c>
      <c r="AW163" s="11" t="s">
        <v>35</v>
      </c>
      <c r="AX163" s="11" t="s">
        <v>73</v>
      </c>
      <c r="AY163" s="220" t="s">
        <v>141</v>
      </c>
    </row>
    <row r="164" s="12" customFormat="1">
      <c r="B164" s="221"/>
      <c r="C164" s="222"/>
      <c r="D164" s="212" t="s">
        <v>150</v>
      </c>
      <c r="E164" s="223" t="s">
        <v>1</v>
      </c>
      <c r="F164" s="224" t="s">
        <v>175</v>
      </c>
      <c r="G164" s="222"/>
      <c r="H164" s="225">
        <v>0.73599999999999999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150</v>
      </c>
      <c r="AU164" s="231" t="s">
        <v>80</v>
      </c>
      <c r="AV164" s="12" t="s">
        <v>80</v>
      </c>
      <c r="AW164" s="12" t="s">
        <v>35</v>
      </c>
      <c r="AX164" s="12" t="s">
        <v>73</v>
      </c>
      <c r="AY164" s="231" t="s">
        <v>141</v>
      </c>
    </row>
    <row r="165" s="12" customFormat="1">
      <c r="B165" s="221"/>
      <c r="C165" s="222"/>
      <c r="D165" s="212" t="s">
        <v>150</v>
      </c>
      <c r="E165" s="223" t="s">
        <v>1</v>
      </c>
      <c r="F165" s="224" t="s">
        <v>176</v>
      </c>
      <c r="G165" s="222"/>
      <c r="H165" s="225">
        <v>-0.13800000000000001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150</v>
      </c>
      <c r="AU165" s="231" t="s">
        <v>80</v>
      </c>
      <c r="AV165" s="12" t="s">
        <v>80</v>
      </c>
      <c r="AW165" s="12" t="s">
        <v>35</v>
      </c>
      <c r="AX165" s="12" t="s">
        <v>73</v>
      </c>
      <c r="AY165" s="231" t="s">
        <v>141</v>
      </c>
    </row>
    <row r="166" s="12" customFormat="1">
      <c r="B166" s="221"/>
      <c r="C166" s="222"/>
      <c r="D166" s="212" t="s">
        <v>150</v>
      </c>
      <c r="E166" s="223" t="s">
        <v>1</v>
      </c>
      <c r="F166" s="224" t="s">
        <v>177</v>
      </c>
      <c r="G166" s="222"/>
      <c r="H166" s="225">
        <v>-0.064000000000000001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150</v>
      </c>
      <c r="AU166" s="231" t="s">
        <v>80</v>
      </c>
      <c r="AV166" s="12" t="s">
        <v>80</v>
      </c>
      <c r="AW166" s="12" t="s">
        <v>35</v>
      </c>
      <c r="AX166" s="12" t="s">
        <v>73</v>
      </c>
      <c r="AY166" s="231" t="s">
        <v>141</v>
      </c>
    </row>
    <row r="167" s="14" customFormat="1">
      <c r="B167" s="243"/>
      <c r="C167" s="244"/>
      <c r="D167" s="212" t="s">
        <v>150</v>
      </c>
      <c r="E167" s="245" t="s">
        <v>1</v>
      </c>
      <c r="F167" s="246" t="s">
        <v>164</v>
      </c>
      <c r="G167" s="244"/>
      <c r="H167" s="247">
        <v>0.53400000000000003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150</v>
      </c>
      <c r="AU167" s="253" t="s">
        <v>80</v>
      </c>
      <c r="AV167" s="14" t="s">
        <v>165</v>
      </c>
      <c r="AW167" s="14" t="s">
        <v>35</v>
      </c>
      <c r="AX167" s="14" t="s">
        <v>73</v>
      </c>
      <c r="AY167" s="253" t="s">
        <v>141</v>
      </c>
    </row>
    <row r="168" s="11" customFormat="1">
      <c r="B168" s="210"/>
      <c r="C168" s="211"/>
      <c r="D168" s="212" t="s">
        <v>150</v>
      </c>
      <c r="E168" s="213" t="s">
        <v>1</v>
      </c>
      <c r="F168" s="214" t="s">
        <v>159</v>
      </c>
      <c r="G168" s="211"/>
      <c r="H168" s="213" t="s">
        <v>1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150</v>
      </c>
      <c r="AU168" s="220" t="s">
        <v>80</v>
      </c>
      <c r="AV168" s="11" t="s">
        <v>78</v>
      </c>
      <c r="AW168" s="11" t="s">
        <v>35</v>
      </c>
      <c r="AX168" s="11" t="s">
        <v>73</v>
      </c>
      <c r="AY168" s="220" t="s">
        <v>141</v>
      </c>
    </row>
    <row r="169" s="11" customFormat="1">
      <c r="B169" s="210"/>
      <c r="C169" s="211"/>
      <c r="D169" s="212" t="s">
        <v>150</v>
      </c>
      <c r="E169" s="213" t="s">
        <v>1</v>
      </c>
      <c r="F169" s="214" t="s">
        <v>160</v>
      </c>
      <c r="G169" s="211"/>
      <c r="H169" s="213" t="s">
        <v>1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150</v>
      </c>
      <c r="AU169" s="220" t="s">
        <v>80</v>
      </c>
      <c r="AV169" s="11" t="s">
        <v>78</v>
      </c>
      <c r="AW169" s="11" t="s">
        <v>35</v>
      </c>
      <c r="AX169" s="11" t="s">
        <v>73</v>
      </c>
      <c r="AY169" s="220" t="s">
        <v>141</v>
      </c>
    </row>
    <row r="170" s="11" customFormat="1">
      <c r="B170" s="210"/>
      <c r="C170" s="211"/>
      <c r="D170" s="212" t="s">
        <v>150</v>
      </c>
      <c r="E170" s="213" t="s">
        <v>1</v>
      </c>
      <c r="F170" s="214" t="s">
        <v>207</v>
      </c>
      <c r="G170" s="211"/>
      <c r="H170" s="213" t="s">
        <v>1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150</v>
      </c>
      <c r="AU170" s="220" t="s">
        <v>80</v>
      </c>
      <c r="AV170" s="11" t="s">
        <v>78</v>
      </c>
      <c r="AW170" s="11" t="s">
        <v>35</v>
      </c>
      <c r="AX170" s="11" t="s">
        <v>73</v>
      </c>
      <c r="AY170" s="220" t="s">
        <v>141</v>
      </c>
    </row>
    <row r="171" s="12" customFormat="1">
      <c r="B171" s="221"/>
      <c r="C171" s="222"/>
      <c r="D171" s="212" t="s">
        <v>150</v>
      </c>
      <c r="E171" s="223" t="s">
        <v>1</v>
      </c>
      <c r="F171" s="224" t="s">
        <v>178</v>
      </c>
      <c r="G171" s="222"/>
      <c r="H171" s="225">
        <v>3.133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150</v>
      </c>
      <c r="AU171" s="231" t="s">
        <v>80</v>
      </c>
      <c r="AV171" s="12" t="s">
        <v>80</v>
      </c>
      <c r="AW171" s="12" t="s">
        <v>35</v>
      </c>
      <c r="AX171" s="12" t="s">
        <v>73</v>
      </c>
      <c r="AY171" s="231" t="s">
        <v>141</v>
      </c>
    </row>
    <row r="172" s="12" customFormat="1">
      <c r="B172" s="221"/>
      <c r="C172" s="222"/>
      <c r="D172" s="212" t="s">
        <v>150</v>
      </c>
      <c r="E172" s="223" t="s">
        <v>1</v>
      </c>
      <c r="F172" s="224" t="s">
        <v>179</v>
      </c>
      <c r="G172" s="222"/>
      <c r="H172" s="225">
        <v>-1.036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150</v>
      </c>
      <c r="AU172" s="231" t="s">
        <v>80</v>
      </c>
      <c r="AV172" s="12" t="s">
        <v>80</v>
      </c>
      <c r="AW172" s="12" t="s">
        <v>35</v>
      </c>
      <c r="AX172" s="12" t="s">
        <v>73</v>
      </c>
      <c r="AY172" s="231" t="s">
        <v>141</v>
      </c>
    </row>
    <row r="173" s="14" customFormat="1">
      <c r="B173" s="243"/>
      <c r="C173" s="244"/>
      <c r="D173" s="212" t="s">
        <v>150</v>
      </c>
      <c r="E173" s="245" t="s">
        <v>1</v>
      </c>
      <c r="F173" s="246" t="s">
        <v>164</v>
      </c>
      <c r="G173" s="244"/>
      <c r="H173" s="247">
        <v>2.097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150</v>
      </c>
      <c r="AU173" s="253" t="s">
        <v>80</v>
      </c>
      <c r="AV173" s="14" t="s">
        <v>165</v>
      </c>
      <c r="AW173" s="14" t="s">
        <v>35</v>
      </c>
      <c r="AX173" s="14" t="s">
        <v>73</v>
      </c>
      <c r="AY173" s="253" t="s">
        <v>141</v>
      </c>
    </row>
    <row r="174" s="11" customFormat="1">
      <c r="B174" s="210"/>
      <c r="C174" s="211"/>
      <c r="D174" s="212" t="s">
        <v>150</v>
      </c>
      <c r="E174" s="213" t="s">
        <v>1</v>
      </c>
      <c r="F174" s="214" t="s">
        <v>208</v>
      </c>
      <c r="G174" s="211"/>
      <c r="H174" s="213" t="s">
        <v>1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150</v>
      </c>
      <c r="AU174" s="220" t="s">
        <v>80</v>
      </c>
      <c r="AV174" s="11" t="s">
        <v>78</v>
      </c>
      <c r="AW174" s="11" t="s">
        <v>35</v>
      </c>
      <c r="AX174" s="11" t="s">
        <v>73</v>
      </c>
      <c r="AY174" s="220" t="s">
        <v>141</v>
      </c>
    </row>
    <row r="175" s="12" customFormat="1">
      <c r="B175" s="221"/>
      <c r="C175" s="222"/>
      <c r="D175" s="212" t="s">
        <v>150</v>
      </c>
      <c r="E175" s="223" t="s">
        <v>1</v>
      </c>
      <c r="F175" s="224" t="s">
        <v>167</v>
      </c>
      <c r="G175" s="222"/>
      <c r="H175" s="225">
        <v>1.7250000000000001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150</v>
      </c>
      <c r="AU175" s="231" t="s">
        <v>80</v>
      </c>
      <c r="AV175" s="12" t="s">
        <v>80</v>
      </c>
      <c r="AW175" s="12" t="s">
        <v>35</v>
      </c>
      <c r="AX175" s="12" t="s">
        <v>73</v>
      </c>
      <c r="AY175" s="231" t="s">
        <v>141</v>
      </c>
    </row>
    <row r="176" s="12" customFormat="1">
      <c r="B176" s="221"/>
      <c r="C176" s="222"/>
      <c r="D176" s="212" t="s">
        <v>150</v>
      </c>
      <c r="E176" s="223" t="s">
        <v>1</v>
      </c>
      <c r="F176" s="224" t="s">
        <v>168</v>
      </c>
      <c r="G176" s="222"/>
      <c r="H176" s="225">
        <v>-0.34499999999999997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150</v>
      </c>
      <c r="AU176" s="231" t="s">
        <v>80</v>
      </c>
      <c r="AV176" s="12" t="s">
        <v>80</v>
      </c>
      <c r="AW176" s="12" t="s">
        <v>35</v>
      </c>
      <c r="AX176" s="12" t="s">
        <v>73</v>
      </c>
      <c r="AY176" s="231" t="s">
        <v>141</v>
      </c>
    </row>
    <row r="177" s="12" customFormat="1">
      <c r="B177" s="221"/>
      <c r="C177" s="222"/>
      <c r="D177" s="212" t="s">
        <v>150</v>
      </c>
      <c r="E177" s="223" t="s">
        <v>1</v>
      </c>
      <c r="F177" s="224" t="s">
        <v>209</v>
      </c>
      <c r="G177" s="222"/>
      <c r="H177" s="225">
        <v>-0.39900000000000002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150</v>
      </c>
      <c r="AU177" s="231" t="s">
        <v>80</v>
      </c>
      <c r="AV177" s="12" t="s">
        <v>80</v>
      </c>
      <c r="AW177" s="12" t="s">
        <v>35</v>
      </c>
      <c r="AX177" s="12" t="s">
        <v>73</v>
      </c>
      <c r="AY177" s="231" t="s">
        <v>141</v>
      </c>
    </row>
    <row r="178" s="14" customFormat="1">
      <c r="B178" s="243"/>
      <c r="C178" s="244"/>
      <c r="D178" s="212" t="s">
        <v>150</v>
      </c>
      <c r="E178" s="245" t="s">
        <v>1</v>
      </c>
      <c r="F178" s="246" t="s">
        <v>164</v>
      </c>
      <c r="G178" s="244"/>
      <c r="H178" s="247">
        <v>0.98099999999999998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150</v>
      </c>
      <c r="AU178" s="253" t="s">
        <v>80</v>
      </c>
      <c r="AV178" s="14" t="s">
        <v>165</v>
      </c>
      <c r="AW178" s="14" t="s">
        <v>35</v>
      </c>
      <c r="AX178" s="14" t="s">
        <v>73</v>
      </c>
      <c r="AY178" s="253" t="s">
        <v>141</v>
      </c>
    </row>
    <row r="179" s="12" customFormat="1">
      <c r="B179" s="221"/>
      <c r="C179" s="222"/>
      <c r="D179" s="212" t="s">
        <v>150</v>
      </c>
      <c r="E179" s="223" t="s">
        <v>1</v>
      </c>
      <c r="F179" s="224" t="s">
        <v>169</v>
      </c>
      <c r="G179" s="222"/>
      <c r="H179" s="225">
        <v>1.5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150</v>
      </c>
      <c r="AU179" s="231" t="s">
        <v>80</v>
      </c>
      <c r="AV179" s="12" t="s">
        <v>80</v>
      </c>
      <c r="AW179" s="12" t="s">
        <v>35</v>
      </c>
      <c r="AX179" s="12" t="s">
        <v>73</v>
      </c>
      <c r="AY179" s="231" t="s">
        <v>141</v>
      </c>
    </row>
    <row r="180" s="12" customFormat="1">
      <c r="B180" s="221"/>
      <c r="C180" s="222"/>
      <c r="D180" s="212" t="s">
        <v>150</v>
      </c>
      <c r="E180" s="223" t="s">
        <v>1</v>
      </c>
      <c r="F180" s="224" t="s">
        <v>170</v>
      </c>
      <c r="G180" s="222"/>
      <c r="H180" s="225">
        <v>-0.29999999999999999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150</v>
      </c>
      <c r="AU180" s="231" t="s">
        <v>80</v>
      </c>
      <c r="AV180" s="12" t="s">
        <v>80</v>
      </c>
      <c r="AW180" s="12" t="s">
        <v>35</v>
      </c>
      <c r="AX180" s="12" t="s">
        <v>73</v>
      </c>
      <c r="AY180" s="231" t="s">
        <v>141</v>
      </c>
    </row>
    <row r="181" s="14" customFormat="1">
      <c r="B181" s="243"/>
      <c r="C181" s="244"/>
      <c r="D181" s="212" t="s">
        <v>150</v>
      </c>
      <c r="E181" s="245" t="s">
        <v>1</v>
      </c>
      <c r="F181" s="246" t="s">
        <v>164</v>
      </c>
      <c r="G181" s="244"/>
      <c r="H181" s="247">
        <v>1.2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150</v>
      </c>
      <c r="AU181" s="253" t="s">
        <v>80</v>
      </c>
      <c r="AV181" s="14" t="s">
        <v>165</v>
      </c>
      <c r="AW181" s="14" t="s">
        <v>35</v>
      </c>
      <c r="AX181" s="14" t="s">
        <v>73</v>
      </c>
      <c r="AY181" s="253" t="s">
        <v>141</v>
      </c>
    </row>
    <row r="182" s="12" customFormat="1">
      <c r="B182" s="221"/>
      <c r="C182" s="222"/>
      <c r="D182" s="212" t="s">
        <v>150</v>
      </c>
      <c r="E182" s="223" t="s">
        <v>1</v>
      </c>
      <c r="F182" s="224" t="s">
        <v>210</v>
      </c>
      <c r="G182" s="222"/>
      <c r="H182" s="225">
        <v>-0.34699999999999998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150</v>
      </c>
      <c r="AU182" s="231" t="s">
        <v>80</v>
      </c>
      <c r="AV182" s="12" t="s">
        <v>80</v>
      </c>
      <c r="AW182" s="12" t="s">
        <v>35</v>
      </c>
      <c r="AX182" s="12" t="s">
        <v>73</v>
      </c>
      <c r="AY182" s="231" t="s">
        <v>141</v>
      </c>
    </row>
    <row r="183" s="13" customFormat="1">
      <c r="B183" s="232"/>
      <c r="C183" s="233"/>
      <c r="D183" s="212" t="s">
        <v>150</v>
      </c>
      <c r="E183" s="234" t="s">
        <v>1</v>
      </c>
      <c r="F183" s="235" t="s">
        <v>155</v>
      </c>
      <c r="G183" s="233"/>
      <c r="H183" s="236">
        <v>4.4649999999999999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150</v>
      </c>
      <c r="AU183" s="242" t="s">
        <v>80</v>
      </c>
      <c r="AV183" s="13" t="s">
        <v>148</v>
      </c>
      <c r="AW183" s="13" t="s">
        <v>35</v>
      </c>
      <c r="AX183" s="13" t="s">
        <v>78</v>
      </c>
      <c r="AY183" s="242" t="s">
        <v>141</v>
      </c>
    </row>
    <row r="184" s="10" customFormat="1" ht="22.8" customHeight="1">
      <c r="B184" s="182"/>
      <c r="C184" s="183"/>
      <c r="D184" s="184" t="s">
        <v>72</v>
      </c>
      <c r="E184" s="196" t="s">
        <v>165</v>
      </c>
      <c r="F184" s="196" t="s">
        <v>211</v>
      </c>
      <c r="G184" s="183"/>
      <c r="H184" s="183"/>
      <c r="I184" s="186"/>
      <c r="J184" s="197">
        <f>BK184</f>
        <v>0</v>
      </c>
      <c r="K184" s="183"/>
      <c r="L184" s="188"/>
      <c r="M184" s="189"/>
      <c r="N184" s="190"/>
      <c r="O184" s="190"/>
      <c r="P184" s="191">
        <f>SUM(P185:P255)</f>
        <v>0</v>
      </c>
      <c r="Q184" s="190"/>
      <c r="R184" s="191">
        <f>SUM(R185:R255)</f>
        <v>20.282247899999998</v>
      </c>
      <c r="S184" s="190"/>
      <c r="T184" s="192">
        <f>SUM(T185:T255)</f>
        <v>0</v>
      </c>
      <c r="AR184" s="193" t="s">
        <v>78</v>
      </c>
      <c r="AT184" s="194" t="s">
        <v>72</v>
      </c>
      <c r="AU184" s="194" t="s">
        <v>78</v>
      </c>
      <c r="AY184" s="193" t="s">
        <v>141</v>
      </c>
      <c r="BK184" s="195">
        <f>SUM(BK185:BK255)</f>
        <v>0</v>
      </c>
    </row>
    <row r="185" s="1" customFormat="1" ht="14.4" customHeight="1">
      <c r="B185" s="37"/>
      <c r="C185" s="198" t="s">
        <v>212</v>
      </c>
      <c r="D185" s="198" t="s">
        <v>143</v>
      </c>
      <c r="E185" s="199" t="s">
        <v>213</v>
      </c>
      <c r="F185" s="200" t="s">
        <v>214</v>
      </c>
      <c r="G185" s="201" t="s">
        <v>146</v>
      </c>
      <c r="H185" s="202">
        <v>10.17</v>
      </c>
      <c r="I185" s="203"/>
      <c r="J185" s="204">
        <f>ROUND(I185*H185,2)</f>
        <v>0</v>
      </c>
      <c r="K185" s="200" t="s">
        <v>147</v>
      </c>
      <c r="L185" s="42"/>
      <c r="M185" s="205" t="s">
        <v>1</v>
      </c>
      <c r="N185" s="206" t="s">
        <v>44</v>
      </c>
      <c r="O185" s="78"/>
      <c r="P185" s="207">
        <f>O185*H185</f>
        <v>0</v>
      </c>
      <c r="Q185" s="207">
        <v>1.78636</v>
      </c>
      <c r="R185" s="207">
        <f>Q185*H185</f>
        <v>18.167281199999998</v>
      </c>
      <c r="S185" s="207">
        <v>0</v>
      </c>
      <c r="T185" s="208">
        <f>S185*H185</f>
        <v>0</v>
      </c>
      <c r="AR185" s="16" t="s">
        <v>148</v>
      </c>
      <c r="AT185" s="16" t="s">
        <v>143</v>
      </c>
      <c r="AU185" s="16" t="s">
        <v>80</v>
      </c>
      <c r="AY185" s="16" t="s">
        <v>141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6" t="s">
        <v>78</v>
      </c>
      <c r="BK185" s="209">
        <f>ROUND(I185*H185,2)</f>
        <v>0</v>
      </c>
      <c r="BL185" s="16" t="s">
        <v>148</v>
      </c>
      <c r="BM185" s="16" t="s">
        <v>215</v>
      </c>
    </row>
    <row r="186" s="11" customFormat="1">
      <c r="B186" s="210"/>
      <c r="C186" s="211"/>
      <c r="D186" s="212" t="s">
        <v>150</v>
      </c>
      <c r="E186" s="213" t="s">
        <v>1</v>
      </c>
      <c r="F186" s="214" t="s">
        <v>216</v>
      </c>
      <c r="G186" s="211"/>
      <c r="H186" s="213" t="s">
        <v>1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150</v>
      </c>
      <c r="AU186" s="220" t="s">
        <v>80</v>
      </c>
      <c r="AV186" s="11" t="s">
        <v>78</v>
      </c>
      <c r="AW186" s="11" t="s">
        <v>35</v>
      </c>
      <c r="AX186" s="11" t="s">
        <v>73</v>
      </c>
      <c r="AY186" s="220" t="s">
        <v>141</v>
      </c>
    </row>
    <row r="187" s="12" customFormat="1">
      <c r="B187" s="221"/>
      <c r="C187" s="222"/>
      <c r="D187" s="212" t="s">
        <v>150</v>
      </c>
      <c r="E187" s="223" t="s">
        <v>1</v>
      </c>
      <c r="F187" s="224" t="s">
        <v>217</v>
      </c>
      <c r="G187" s="222"/>
      <c r="H187" s="225">
        <v>0.57199999999999995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150</v>
      </c>
      <c r="AU187" s="231" t="s">
        <v>80</v>
      </c>
      <c r="AV187" s="12" t="s">
        <v>80</v>
      </c>
      <c r="AW187" s="12" t="s">
        <v>35</v>
      </c>
      <c r="AX187" s="12" t="s">
        <v>73</v>
      </c>
      <c r="AY187" s="231" t="s">
        <v>141</v>
      </c>
    </row>
    <row r="188" s="12" customFormat="1">
      <c r="B188" s="221"/>
      <c r="C188" s="222"/>
      <c r="D188" s="212" t="s">
        <v>150</v>
      </c>
      <c r="E188" s="223" t="s">
        <v>1</v>
      </c>
      <c r="F188" s="224" t="s">
        <v>218</v>
      </c>
      <c r="G188" s="222"/>
      <c r="H188" s="225">
        <v>1.236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150</v>
      </c>
      <c r="AU188" s="231" t="s">
        <v>80</v>
      </c>
      <c r="AV188" s="12" t="s">
        <v>80</v>
      </c>
      <c r="AW188" s="12" t="s">
        <v>35</v>
      </c>
      <c r="AX188" s="12" t="s">
        <v>73</v>
      </c>
      <c r="AY188" s="231" t="s">
        <v>141</v>
      </c>
    </row>
    <row r="189" s="12" customFormat="1">
      <c r="B189" s="221"/>
      <c r="C189" s="222"/>
      <c r="D189" s="212" t="s">
        <v>150</v>
      </c>
      <c r="E189" s="223" t="s">
        <v>1</v>
      </c>
      <c r="F189" s="224" t="s">
        <v>219</v>
      </c>
      <c r="G189" s="222"/>
      <c r="H189" s="225">
        <v>5.335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150</v>
      </c>
      <c r="AU189" s="231" t="s">
        <v>80</v>
      </c>
      <c r="AV189" s="12" t="s">
        <v>80</v>
      </c>
      <c r="AW189" s="12" t="s">
        <v>35</v>
      </c>
      <c r="AX189" s="12" t="s">
        <v>73</v>
      </c>
      <c r="AY189" s="231" t="s">
        <v>141</v>
      </c>
    </row>
    <row r="190" s="12" customFormat="1">
      <c r="B190" s="221"/>
      <c r="C190" s="222"/>
      <c r="D190" s="212" t="s">
        <v>150</v>
      </c>
      <c r="E190" s="223" t="s">
        <v>1</v>
      </c>
      <c r="F190" s="224" t="s">
        <v>220</v>
      </c>
      <c r="G190" s="222"/>
      <c r="H190" s="225">
        <v>-0.35499999999999998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150</v>
      </c>
      <c r="AU190" s="231" t="s">
        <v>80</v>
      </c>
      <c r="AV190" s="12" t="s">
        <v>80</v>
      </c>
      <c r="AW190" s="12" t="s">
        <v>35</v>
      </c>
      <c r="AX190" s="12" t="s">
        <v>73</v>
      </c>
      <c r="AY190" s="231" t="s">
        <v>141</v>
      </c>
    </row>
    <row r="191" s="12" customFormat="1">
      <c r="B191" s="221"/>
      <c r="C191" s="222"/>
      <c r="D191" s="212" t="s">
        <v>150</v>
      </c>
      <c r="E191" s="223" t="s">
        <v>1</v>
      </c>
      <c r="F191" s="224" t="s">
        <v>221</v>
      </c>
      <c r="G191" s="222"/>
      <c r="H191" s="225">
        <v>0.748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150</v>
      </c>
      <c r="AU191" s="231" t="s">
        <v>80</v>
      </c>
      <c r="AV191" s="12" t="s">
        <v>80</v>
      </c>
      <c r="AW191" s="12" t="s">
        <v>35</v>
      </c>
      <c r="AX191" s="12" t="s">
        <v>73</v>
      </c>
      <c r="AY191" s="231" t="s">
        <v>141</v>
      </c>
    </row>
    <row r="192" s="12" customFormat="1">
      <c r="B192" s="221"/>
      <c r="C192" s="222"/>
      <c r="D192" s="212" t="s">
        <v>150</v>
      </c>
      <c r="E192" s="223" t="s">
        <v>1</v>
      </c>
      <c r="F192" s="224" t="s">
        <v>222</v>
      </c>
      <c r="G192" s="222"/>
      <c r="H192" s="225">
        <v>2.1520000000000001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150</v>
      </c>
      <c r="AU192" s="231" t="s">
        <v>80</v>
      </c>
      <c r="AV192" s="12" t="s">
        <v>80</v>
      </c>
      <c r="AW192" s="12" t="s">
        <v>35</v>
      </c>
      <c r="AX192" s="12" t="s">
        <v>73</v>
      </c>
      <c r="AY192" s="231" t="s">
        <v>141</v>
      </c>
    </row>
    <row r="193" s="12" customFormat="1">
      <c r="B193" s="221"/>
      <c r="C193" s="222"/>
      <c r="D193" s="212" t="s">
        <v>150</v>
      </c>
      <c r="E193" s="223" t="s">
        <v>1</v>
      </c>
      <c r="F193" s="224" t="s">
        <v>223</v>
      </c>
      <c r="G193" s="222"/>
      <c r="H193" s="225">
        <v>-0.108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150</v>
      </c>
      <c r="AU193" s="231" t="s">
        <v>80</v>
      </c>
      <c r="AV193" s="12" t="s">
        <v>80</v>
      </c>
      <c r="AW193" s="12" t="s">
        <v>35</v>
      </c>
      <c r="AX193" s="12" t="s">
        <v>73</v>
      </c>
      <c r="AY193" s="231" t="s">
        <v>141</v>
      </c>
    </row>
    <row r="194" s="12" customFormat="1">
      <c r="B194" s="221"/>
      <c r="C194" s="222"/>
      <c r="D194" s="212" t="s">
        <v>150</v>
      </c>
      <c r="E194" s="223" t="s">
        <v>1</v>
      </c>
      <c r="F194" s="224" t="s">
        <v>224</v>
      </c>
      <c r="G194" s="222"/>
      <c r="H194" s="225">
        <v>0.244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150</v>
      </c>
      <c r="AU194" s="231" t="s">
        <v>80</v>
      </c>
      <c r="AV194" s="12" t="s">
        <v>80</v>
      </c>
      <c r="AW194" s="12" t="s">
        <v>35</v>
      </c>
      <c r="AX194" s="12" t="s">
        <v>73</v>
      </c>
      <c r="AY194" s="231" t="s">
        <v>141</v>
      </c>
    </row>
    <row r="195" s="12" customFormat="1">
      <c r="B195" s="221"/>
      <c r="C195" s="222"/>
      <c r="D195" s="212" t="s">
        <v>150</v>
      </c>
      <c r="E195" s="223" t="s">
        <v>1</v>
      </c>
      <c r="F195" s="224" t="s">
        <v>225</v>
      </c>
      <c r="G195" s="222"/>
      <c r="H195" s="225">
        <v>0.087999999999999995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150</v>
      </c>
      <c r="AU195" s="231" t="s">
        <v>80</v>
      </c>
      <c r="AV195" s="12" t="s">
        <v>80</v>
      </c>
      <c r="AW195" s="12" t="s">
        <v>35</v>
      </c>
      <c r="AX195" s="12" t="s">
        <v>73</v>
      </c>
      <c r="AY195" s="231" t="s">
        <v>141</v>
      </c>
    </row>
    <row r="196" s="12" customFormat="1">
      <c r="B196" s="221"/>
      <c r="C196" s="222"/>
      <c r="D196" s="212" t="s">
        <v>150</v>
      </c>
      <c r="E196" s="223" t="s">
        <v>1</v>
      </c>
      <c r="F196" s="224" t="s">
        <v>226</v>
      </c>
      <c r="G196" s="222"/>
      <c r="H196" s="225">
        <v>0.25800000000000001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150</v>
      </c>
      <c r="AU196" s="231" t="s">
        <v>80</v>
      </c>
      <c r="AV196" s="12" t="s">
        <v>80</v>
      </c>
      <c r="AW196" s="12" t="s">
        <v>35</v>
      </c>
      <c r="AX196" s="12" t="s">
        <v>73</v>
      </c>
      <c r="AY196" s="231" t="s">
        <v>141</v>
      </c>
    </row>
    <row r="197" s="13" customFormat="1">
      <c r="B197" s="232"/>
      <c r="C197" s="233"/>
      <c r="D197" s="212" t="s">
        <v>150</v>
      </c>
      <c r="E197" s="234" t="s">
        <v>1</v>
      </c>
      <c r="F197" s="235" t="s">
        <v>155</v>
      </c>
      <c r="G197" s="233"/>
      <c r="H197" s="236">
        <v>10.17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150</v>
      </c>
      <c r="AU197" s="242" t="s">
        <v>80</v>
      </c>
      <c r="AV197" s="13" t="s">
        <v>148</v>
      </c>
      <c r="AW197" s="13" t="s">
        <v>35</v>
      </c>
      <c r="AX197" s="13" t="s">
        <v>78</v>
      </c>
      <c r="AY197" s="242" t="s">
        <v>141</v>
      </c>
    </row>
    <row r="198" s="1" customFormat="1" ht="14.4" customHeight="1">
      <c r="B198" s="37"/>
      <c r="C198" s="198" t="s">
        <v>227</v>
      </c>
      <c r="D198" s="198" t="s">
        <v>143</v>
      </c>
      <c r="E198" s="199" t="s">
        <v>228</v>
      </c>
      <c r="F198" s="200" t="s">
        <v>229</v>
      </c>
      <c r="G198" s="201" t="s">
        <v>146</v>
      </c>
      <c r="H198" s="202">
        <v>0.047</v>
      </c>
      <c r="I198" s="203"/>
      <c r="J198" s="204">
        <f>ROUND(I198*H198,2)</f>
        <v>0</v>
      </c>
      <c r="K198" s="200" t="s">
        <v>1</v>
      </c>
      <c r="L198" s="42"/>
      <c r="M198" s="205" t="s">
        <v>1</v>
      </c>
      <c r="N198" s="206" t="s">
        <v>44</v>
      </c>
      <c r="O198" s="78"/>
      <c r="P198" s="207">
        <f>O198*H198</f>
        <v>0</v>
      </c>
      <c r="Q198" s="207">
        <v>2.4533</v>
      </c>
      <c r="R198" s="207">
        <f>Q198*H198</f>
        <v>0.11530510000000001</v>
      </c>
      <c r="S198" s="207">
        <v>0</v>
      </c>
      <c r="T198" s="208">
        <f>S198*H198</f>
        <v>0</v>
      </c>
      <c r="AR198" s="16" t="s">
        <v>148</v>
      </c>
      <c r="AT198" s="16" t="s">
        <v>143</v>
      </c>
      <c r="AU198" s="16" t="s">
        <v>80</v>
      </c>
      <c r="AY198" s="16" t="s">
        <v>141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6" t="s">
        <v>78</v>
      </c>
      <c r="BK198" s="209">
        <f>ROUND(I198*H198,2)</f>
        <v>0</v>
      </c>
      <c r="BL198" s="16" t="s">
        <v>148</v>
      </c>
      <c r="BM198" s="16" t="s">
        <v>230</v>
      </c>
    </row>
    <row r="199" s="11" customFormat="1">
      <c r="B199" s="210"/>
      <c r="C199" s="211"/>
      <c r="D199" s="212" t="s">
        <v>150</v>
      </c>
      <c r="E199" s="213" t="s">
        <v>1</v>
      </c>
      <c r="F199" s="214" t="s">
        <v>231</v>
      </c>
      <c r="G199" s="211"/>
      <c r="H199" s="213" t="s">
        <v>1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150</v>
      </c>
      <c r="AU199" s="220" t="s">
        <v>80</v>
      </c>
      <c r="AV199" s="11" t="s">
        <v>78</v>
      </c>
      <c r="AW199" s="11" t="s">
        <v>35</v>
      </c>
      <c r="AX199" s="11" t="s">
        <v>73</v>
      </c>
      <c r="AY199" s="220" t="s">
        <v>141</v>
      </c>
    </row>
    <row r="200" s="12" customFormat="1">
      <c r="B200" s="221"/>
      <c r="C200" s="222"/>
      <c r="D200" s="212" t="s">
        <v>150</v>
      </c>
      <c r="E200" s="223" t="s">
        <v>1</v>
      </c>
      <c r="F200" s="224" t="s">
        <v>232</v>
      </c>
      <c r="G200" s="222"/>
      <c r="H200" s="225">
        <v>0.028000000000000001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150</v>
      </c>
      <c r="AU200" s="231" t="s">
        <v>80</v>
      </c>
      <c r="AV200" s="12" t="s">
        <v>80</v>
      </c>
      <c r="AW200" s="12" t="s">
        <v>35</v>
      </c>
      <c r="AX200" s="12" t="s">
        <v>73</v>
      </c>
      <c r="AY200" s="231" t="s">
        <v>141</v>
      </c>
    </row>
    <row r="201" s="12" customFormat="1">
      <c r="B201" s="221"/>
      <c r="C201" s="222"/>
      <c r="D201" s="212" t="s">
        <v>150</v>
      </c>
      <c r="E201" s="223" t="s">
        <v>1</v>
      </c>
      <c r="F201" s="224" t="s">
        <v>233</v>
      </c>
      <c r="G201" s="222"/>
      <c r="H201" s="225">
        <v>0.019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150</v>
      </c>
      <c r="AU201" s="231" t="s">
        <v>80</v>
      </c>
      <c r="AV201" s="12" t="s">
        <v>80</v>
      </c>
      <c r="AW201" s="12" t="s">
        <v>35</v>
      </c>
      <c r="AX201" s="12" t="s">
        <v>73</v>
      </c>
      <c r="AY201" s="231" t="s">
        <v>141</v>
      </c>
    </row>
    <row r="202" s="13" customFormat="1">
      <c r="B202" s="232"/>
      <c r="C202" s="233"/>
      <c r="D202" s="212" t="s">
        <v>150</v>
      </c>
      <c r="E202" s="234" t="s">
        <v>1</v>
      </c>
      <c r="F202" s="235" t="s">
        <v>155</v>
      </c>
      <c r="G202" s="233"/>
      <c r="H202" s="236">
        <v>0.047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150</v>
      </c>
      <c r="AU202" s="242" t="s">
        <v>80</v>
      </c>
      <c r="AV202" s="13" t="s">
        <v>148</v>
      </c>
      <c r="AW202" s="13" t="s">
        <v>35</v>
      </c>
      <c r="AX202" s="13" t="s">
        <v>78</v>
      </c>
      <c r="AY202" s="242" t="s">
        <v>141</v>
      </c>
    </row>
    <row r="203" s="1" customFormat="1" ht="14.4" customHeight="1">
      <c r="B203" s="37"/>
      <c r="C203" s="198" t="s">
        <v>234</v>
      </c>
      <c r="D203" s="198" t="s">
        <v>143</v>
      </c>
      <c r="E203" s="199" t="s">
        <v>235</v>
      </c>
      <c r="F203" s="200" t="s">
        <v>236</v>
      </c>
      <c r="G203" s="201" t="s">
        <v>237</v>
      </c>
      <c r="H203" s="202">
        <v>0.185</v>
      </c>
      <c r="I203" s="203"/>
      <c r="J203" s="204">
        <f>ROUND(I203*H203,2)</f>
        <v>0</v>
      </c>
      <c r="K203" s="200" t="s">
        <v>147</v>
      </c>
      <c r="L203" s="42"/>
      <c r="M203" s="205" t="s">
        <v>1</v>
      </c>
      <c r="N203" s="206" t="s">
        <v>44</v>
      </c>
      <c r="O203" s="78"/>
      <c r="P203" s="207">
        <f>O203*H203</f>
        <v>0</v>
      </c>
      <c r="Q203" s="207">
        <v>0.00346</v>
      </c>
      <c r="R203" s="207">
        <f>Q203*H203</f>
        <v>0.0006401</v>
      </c>
      <c r="S203" s="207">
        <v>0</v>
      </c>
      <c r="T203" s="208">
        <f>S203*H203</f>
        <v>0</v>
      </c>
      <c r="AR203" s="16" t="s">
        <v>148</v>
      </c>
      <c r="AT203" s="16" t="s">
        <v>143</v>
      </c>
      <c r="AU203" s="16" t="s">
        <v>80</v>
      </c>
      <c r="AY203" s="16" t="s">
        <v>141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6" t="s">
        <v>78</v>
      </c>
      <c r="BK203" s="209">
        <f>ROUND(I203*H203,2)</f>
        <v>0</v>
      </c>
      <c r="BL203" s="16" t="s">
        <v>148</v>
      </c>
      <c r="BM203" s="16" t="s">
        <v>238</v>
      </c>
    </row>
    <row r="204" s="11" customFormat="1">
      <c r="B204" s="210"/>
      <c r="C204" s="211"/>
      <c r="D204" s="212" t="s">
        <v>150</v>
      </c>
      <c r="E204" s="213" t="s">
        <v>1</v>
      </c>
      <c r="F204" s="214" t="s">
        <v>231</v>
      </c>
      <c r="G204" s="211"/>
      <c r="H204" s="213" t="s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150</v>
      </c>
      <c r="AU204" s="220" t="s">
        <v>80</v>
      </c>
      <c r="AV204" s="11" t="s">
        <v>78</v>
      </c>
      <c r="AW204" s="11" t="s">
        <v>35</v>
      </c>
      <c r="AX204" s="11" t="s">
        <v>73</v>
      </c>
      <c r="AY204" s="220" t="s">
        <v>141</v>
      </c>
    </row>
    <row r="205" s="12" customFormat="1">
      <c r="B205" s="221"/>
      <c r="C205" s="222"/>
      <c r="D205" s="212" t="s">
        <v>150</v>
      </c>
      <c r="E205" s="223" t="s">
        <v>1</v>
      </c>
      <c r="F205" s="224" t="s">
        <v>239</v>
      </c>
      <c r="G205" s="222"/>
      <c r="H205" s="225">
        <v>0.11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150</v>
      </c>
      <c r="AU205" s="231" t="s">
        <v>80</v>
      </c>
      <c r="AV205" s="12" t="s">
        <v>80</v>
      </c>
      <c r="AW205" s="12" t="s">
        <v>35</v>
      </c>
      <c r="AX205" s="12" t="s">
        <v>73</v>
      </c>
      <c r="AY205" s="231" t="s">
        <v>141</v>
      </c>
    </row>
    <row r="206" s="12" customFormat="1">
      <c r="B206" s="221"/>
      <c r="C206" s="222"/>
      <c r="D206" s="212" t="s">
        <v>150</v>
      </c>
      <c r="E206" s="223" t="s">
        <v>1</v>
      </c>
      <c r="F206" s="224" t="s">
        <v>240</v>
      </c>
      <c r="G206" s="222"/>
      <c r="H206" s="225">
        <v>0.074999999999999997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150</v>
      </c>
      <c r="AU206" s="231" t="s">
        <v>80</v>
      </c>
      <c r="AV206" s="12" t="s">
        <v>80</v>
      </c>
      <c r="AW206" s="12" t="s">
        <v>35</v>
      </c>
      <c r="AX206" s="12" t="s">
        <v>73</v>
      </c>
      <c r="AY206" s="231" t="s">
        <v>141</v>
      </c>
    </row>
    <row r="207" s="13" customFormat="1">
      <c r="B207" s="232"/>
      <c r="C207" s="233"/>
      <c r="D207" s="212" t="s">
        <v>150</v>
      </c>
      <c r="E207" s="234" t="s">
        <v>1</v>
      </c>
      <c r="F207" s="235" t="s">
        <v>155</v>
      </c>
      <c r="G207" s="233"/>
      <c r="H207" s="236">
        <v>0.185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150</v>
      </c>
      <c r="AU207" s="242" t="s">
        <v>80</v>
      </c>
      <c r="AV207" s="13" t="s">
        <v>148</v>
      </c>
      <c r="AW207" s="13" t="s">
        <v>35</v>
      </c>
      <c r="AX207" s="13" t="s">
        <v>78</v>
      </c>
      <c r="AY207" s="242" t="s">
        <v>141</v>
      </c>
    </row>
    <row r="208" s="1" customFormat="1" ht="14.4" customHeight="1">
      <c r="B208" s="37"/>
      <c r="C208" s="198" t="s">
        <v>241</v>
      </c>
      <c r="D208" s="198" t="s">
        <v>143</v>
      </c>
      <c r="E208" s="199" t="s">
        <v>242</v>
      </c>
      <c r="F208" s="200" t="s">
        <v>243</v>
      </c>
      <c r="G208" s="201" t="s">
        <v>237</v>
      </c>
      <c r="H208" s="202">
        <v>0.185</v>
      </c>
      <c r="I208" s="203"/>
      <c r="J208" s="204">
        <f>ROUND(I208*H208,2)</f>
        <v>0</v>
      </c>
      <c r="K208" s="200" t="s">
        <v>147</v>
      </c>
      <c r="L208" s="42"/>
      <c r="M208" s="205" t="s">
        <v>1</v>
      </c>
      <c r="N208" s="206" t="s">
        <v>44</v>
      </c>
      <c r="O208" s="78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AR208" s="16" t="s">
        <v>148</v>
      </c>
      <c r="AT208" s="16" t="s">
        <v>143</v>
      </c>
      <c r="AU208" s="16" t="s">
        <v>80</v>
      </c>
      <c r="AY208" s="16" t="s">
        <v>141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6" t="s">
        <v>78</v>
      </c>
      <c r="BK208" s="209">
        <f>ROUND(I208*H208,2)</f>
        <v>0</v>
      </c>
      <c r="BL208" s="16" t="s">
        <v>148</v>
      </c>
      <c r="BM208" s="16" t="s">
        <v>244</v>
      </c>
    </row>
    <row r="209" s="12" customFormat="1">
      <c r="B209" s="221"/>
      <c r="C209" s="222"/>
      <c r="D209" s="212" t="s">
        <v>150</v>
      </c>
      <c r="E209" s="223" t="s">
        <v>1</v>
      </c>
      <c r="F209" s="224" t="s">
        <v>245</v>
      </c>
      <c r="G209" s="222"/>
      <c r="H209" s="225">
        <v>0.185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150</v>
      </c>
      <c r="AU209" s="231" t="s">
        <v>80</v>
      </c>
      <c r="AV209" s="12" t="s">
        <v>80</v>
      </c>
      <c r="AW209" s="12" t="s">
        <v>35</v>
      </c>
      <c r="AX209" s="12" t="s">
        <v>78</v>
      </c>
      <c r="AY209" s="231" t="s">
        <v>141</v>
      </c>
    </row>
    <row r="210" s="1" customFormat="1" ht="14.4" customHeight="1">
      <c r="B210" s="37"/>
      <c r="C210" s="198" t="s">
        <v>246</v>
      </c>
      <c r="D210" s="198" t="s">
        <v>143</v>
      </c>
      <c r="E210" s="199" t="s">
        <v>247</v>
      </c>
      <c r="F210" s="200" t="s">
        <v>248</v>
      </c>
      <c r="G210" s="201" t="s">
        <v>237</v>
      </c>
      <c r="H210" s="202">
        <v>4.7080000000000002</v>
      </c>
      <c r="I210" s="203"/>
      <c r="J210" s="204">
        <f>ROUND(I210*H210,2)</f>
        <v>0</v>
      </c>
      <c r="K210" s="200" t="s">
        <v>147</v>
      </c>
      <c r="L210" s="42"/>
      <c r="M210" s="205" t="s">
        <v>1</v>
      </c>
      <c r="N210" s="206" t="s">
        <v>44</v>
      </c>
      <c r="O210" s="78"/>
      <c r="P210" s="207">
        <f>O210*H210</f>
        <v>0</v>
      </c>
      <c r="Q210" s="207">
        <v>0.12335</v>
      </c>
      <c r="R210" s="207">
        <f>Q210*H210</f>
        <v>0.58073180000000002</v>
      </c>
      <c r="S210" s="207">
        <v>0</v>
      </c>
      <c r="T210" s="208">
        <f>S210*H210</f>
        <v>0</v>
      </c>
      <c r="AR210" s="16" t="s">
        <v>148</v>
      </c>
      <c r="AT210" s="16" t="s">
        <v>143</v>
      </c>
      <c r="AU210" s="16" t="s">
        <v>80</v>
      </c>
      <c r="AY210" s="16" t="s">
        <v>141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6" t="s">
        <v>78</v>
      </c>
      <c r="BK210" s="209">
        <f>ROUND(I210*H210,2)</f>
        <v>0</v>
      </c>
      <c r="BL210" s="16" t="s">
        <v>148</v>
      </c>
      <c r="BM210" s="16" t="s">
        <v>249</v>
      </c>
    </row>
    <row r="211" s="11" customFormat="1">
      <c r="B211" s="210"/>
      <c r="C211" s="211"/>
      <c r="D211" s="212" t="s">
        <v>150</v>
      </c>
      <c r="E211" s="213" t="s">
        <v>1</v>
      </c>
      <c r="F211" s="214" t="s">
        <v>250</v>
      </c>
      <c r="G211" s="211"/>
      <c r="H211" s="213" t="s">
        <v>1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150</v>
      </c>
      <c r="AU211" s="220" t="s">
        <v>80</v>
      </c>
      <c r="AV211" s="11" t="s">
        <v>78</v>
      </c>
      <c r="AW211" s="11" t="s">
        <v>35</v>
      </c>
      <c r="AX211" s="11" t="s">
        <v>73</v>
      </c>
      <c r="AY211" s="220" t="s">
        <v>141</v>
      </c>
    </row>
    <row r="212" s="11" customFormat="1">
      <c r="B212" s="210"/>
      <c r="C212" s="211"/>
      <c r="D212" s="212" t="s">
        <v>150</v>
      </c>
      <c r="E212" s="213" t="s">
        <v>1</v>
      </c>
      <c r="F212" s="214" t="s">
        <v>251</v>
      </c>
      <c r="G212" s="211"/>
      <c r="H212" s="213" t="s">
        <v>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150</v>
      </c>
      <c r="AU212" s="220" t="s">
        <v>80</v>
      </c>
      <c r="AV212" s="11" t="s">
        <v>78</v>
      </c>
      <c r="AW212" s="11" t="s">
        <v>35</v>
      </c>
      <c r="AX212" s="11" t="s">
        <v>73</v>
      </c>
      <c r="AY212" s="220" t="s">
        <v>141</v>
      </c>
    </row>
    <row r="213" s="12" customFormat="1">
      <c r="B213" s="221"/>
      <c r="C213" s="222"/>
      <c r="D213" s="212" t="s">
        <v>150</v>
      </c>
      <c r="E213" s="223" t="s">
        <v>1</v>
      </c>
      <c r="F213" s="224" t="s">
        <v>252</v>
      </c>
      <c r="G213" s="222"/>
      <c r="H213" s="225">
        <v>0.073999999999999996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150</v>
      </c>
      <c r="AU213" s="231" t="s">
        <v>80</v>
      </c>
      <c r="AV213" s="12" t="s">
        <v>80</v>
      </c>
      <c r="AW213" s="12" t="s">
        <v>35</v>
      </c>
      <c r="AX213" s="12" t="s">
        <v>73</v>
      </c>
      <c r="AY213" s="231" t="s">
        <v>141</v>
      </c>
    </row>
    <row r="214" s="14" customFormat="1">
      <c r="B214" s="243"/>
      <c r="C214" s="244"/>
      <c r="D214" s="212" t="s">
        <v>150</v>
      </c>
      <c r="E214" s="245" t="s">
        <v>1</v>
      </c>
      <c r="F214" s="246" t="s">
        <v>164</v>
      </c>
      <c r="G214" s="244"/>
      <c r="H214" s="247">
        <v>0.073999999999999996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150</v>
      </c>
      <c r="AU214" s="253" t="s">
        <v>80</v>
      </c>
      <c r="AV214" s="14" t="s">
        <v>165</v>
      </c>
      <c r="AW214" s="14" t="s">
        <v>35</v>
      </c>
      <c r="AX214" s="14" t="s">
        <v>73</v>
      </c>
      <c r="AY214" s="253" t="s">
        <v>141</v>
      </c>
    </row>
    <row r="215" s="11" customFormat="1">
      <c r="B215" s="210"/>
      <c r="C215" s="211"/>
      <c r="D215" s="212" t="s">
        <v>150</v>
      </c>
      <c r="E215" s="213" t="s">
        <v>1</v>
      </c>
      <c r="F215" s="214" t="s">
        <v>253</v>
      </c>
      <c r="G215" s="211"/>
      <c r="H215" s="213" t="s">
        <v>1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150</v>
      </c>
      <c r="AU215" s="220" t="s">
        <v>80</v>
      </c>
      <c r="AV215" s="11" t="s">
        <v>78</v>
      </c>
      <c r="AW215" s="11" t="s">
        <v>35</v>
      </c>
      <c r="AX215" s="11" t="s">
        <v>73</v>
      </c>
      <c r="AY215" s="220" t="s">
        <v>141</v>
      </c>
    </row>
    <row r="216" s="11" customFormat="1">
      <c r="B216" s="210"/>
      <c r="C216" s="211"/>
      <c r="D216" s="212" t="s">
        <v>150</v>
      </c>
      <c r="E216" s="213" t="s">
        <v>1</v>
      </c>
      <c r="F216" s="214" t="s">
        <v>254</v>
      </c>
      <c r="G216" s="211"/>
      <c r="H216" s="213" t="s">
        <v>1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150</v>
      </c>
      <c r="AU216" s="220" t="s">
        <v>80</v>
      </c>
      <c r="AV216" s="11" t="s">
        <v>78</v>
      </c>
      <c r="AW216" s="11" t="s">
        <v>35</v>
      </c>
      <c r="AX216" s="11" t="s">
        <v>73</v>
      </c>
      <c r="AY216" s="220" t="s">
        <v>141</v>
      </c>
    </row>
    <row r="217" s="11" customFormat="1">
      <c r="B217" s="210"/>
      <c r="C217" s="211"/>
      <c r="D217" s="212" t="s">
        <v>150</v>
      </c>
      <c r="E217" s="213" t="s">
        <v>1</v>
      </c>
      <c r="F217" s="214" t="s">
        <v>255</v>
      </c>
      <c r="G217" s="211"/>
      <c r="H217" s="213" t="s">
        <v>1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150</v>
      </c>
      <c r="AU217" s="220" t="s">
        <v>80</v>
      </c>
      <c r="AV217" s="11" t="s">
        <v>78</v>
      </c>
      <c r="AW217" s="11" t="s">
        <v>35</v>
      </c>
      <c r="AX217" s="11" t="s">
        <v>73</v>
      </c>
      <c r="AY217" s="220" t="s">
        <v>141</v>
      </c>
    </row>
    <row r="218" s="11" customFormat="1">
      <c r="B218" s="210"/>
      <c r="C218" s="211"/>
      <c r="D218" s="212" t="s">
        <v>150</v>
      </c>
      <c r="E218" s="213" t="s">
        <v>1</v>
      </c>
      <c r="F218" s="214" t="s">
        <v>256</v>
      </c>
      <c r="G218" s="211"/>
      <c r="H218" s="213" t="s">
        <v>1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150</v>
      </c>
      <c r="AU218" s="220" t="s">
        <v>80</v>
      </c>
      <c r="AV218" s="11" t="s">
        <v>78</v>
      </c>
      <c r="AW218" s="11" t="s">
        <v>35</v>
      </c>
      <c r="AX218" s="11" t="s">
        <v>73</v>
      </c>
      <c r="AY218" s="220" t="s">
        <v>141</v>
      </c>
    </row>
    <row r="219" s="12" customFormat="1">
      <c r="B219" s="221"/>
      <c r="C219" s="222"/>
      <c r="D219" s="212" t="s">
        <v>150</v>
      </c>
      <c r="E219" s="223" t="s">
        <v>1</v>
      </c>
      <c r="F219" s="224" t="s">
        <v>257</v>
      </c>
      <c r="G219" s="222"/>
      <c r="H219" s="225">
        <v>0.20999999999999999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150</v>
      </c>
      <c r="AU219" s="231" t="s">
        <v>80</v>
      </c>
      <c r="AV219" s="12" t="s">
        <v>80</v>
      </c>
      <c r="AW219" s="12" t="s">
        <v>35</v>
      </c>
      <c r="AX219" s="12" t="s">
        <v>73</v>
      </c>
      <c r="AY219" s="231" t="s">
        <v>141</v>
      </c>
    </row>
    <row r="220" s="12" customFormat="1">
      <c r="B220" s="221"/>
      <c r="C220" s="222"/>
      <c r="D220" s="212" t="s">
        <v>150</v>
      </c>
      <c r="E220" s="223" t="s">
        <v>1</v>
      </c>
      <c r="F220" s="224" t="s">
        <v>258</v>
      </c>
      <c r="G220" s="222"/>
      <c r="H220" s="225">
        <v>0.063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150</v>
      </c>
      <c r="AU220" s="231" t="s">
        <v>80</v>
      </c>
      <c r="AV220" s="12" t="s">
        <v>80</v>
      </c>
      <c r="AW220" s="12" t="s">
        <v>35</v>
      </c>
      <c r="AX220" s="12" t="s">
        <v>73</v>
      </c>
      <c r="AY220" s="231" t="s">
        <v>141</v>
      </c>
    </row>
    <row r="221" s="12" customFormat="1">
      <c r="B221" s="221"/>
      <c r="C221" s="222"/>
      <c r="D221" s="212" t="s">
        <v>150</v>
      </c>
      <c r="E221" s="223" t="s">
        <v>1</v>
      </c>
      <c r="F221" s="224" t="s">
        <v>259</v>
      </c>
      <c r="G221" s="222"/>
      <c r="H221" s="225">
        <v>0.070000000000000007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150</v>
      </c>
      <c r="AU221" s="231" t="s">
        <v>80</v>
      </c>
      <c r="AV221" s="12" t="s">
        <v>80</v>
      </c>
      <c r="AW221" s="12" t="s">
        <v>35</v>
      </c>
      <c r="AX221" s="12" t="s">
        <v>73</v>
      </c>
      <c r="AY221" s="231" t="s">
        <v>141</v>
      </c>
    </row>
    <row r="222" s="12" customFormat="1">
      <c r="B222" s="221"/>
      <c r="C222" s="222"/>
      <c r="D222" s="212" t="s">
        <v>150</v>
      </c>
      <c r="E222" s="223" t="s">
        <v>1</v>
      </c>
      <c r="F222" s="224" t="s">
        <v>260</v>
      </c>
      <c r="G222" s="222"/>
      <c r="H222" s="225">
        <v>0.378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150</v>
      </c>
      <c r="AU222" s="231" t="s">
        <v>80</v>
      </c>
      <c r="AV222" s="12" t="s">
        <v>80</v>
      </c>
      <c r="AW222" s="12" t="s">
        <v>35</v>
      </c>
      <c r="AX222" s="12" t="s">
        <v>73</v>
      </c>
      <c r="AY222" s="231" t="s">
        <v>141</v>
      </c>
    </row>
    <row r="223" s="12" customFormat="1">
      <c r="B223" s="221"/>
      <c r="C223" s="222"/>
      <c r="D223" s="212" t="s">
        <v>150</v>
      </c>
      <c r="E223" s="223" t="s">
        <v>1</v>
      </c>
      <c r="F223" s="224" t="s">
        <v>261</v>
      </c>
      <c r="G223" s="222"/>
      <c r="H223" s="225">
        <v>0.126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150</v>
      </c>
      <c r="AU223" s="231" t="s">
        <v>80</v>
      </c>
      <c r="AV223" s="12" t="s">
        <v>80</v>
      </c>
      <c r="AW223" s="12" t="s">
        <v>35</v>
      </c>
      <c r="AX223" s="12" t="s">
        <v>73</v>
      </c>
      <c r="AY223" s="231" t="s">
        <v>141</v>
      </c>
    </row>
    <row r="224" s="14" customFormat="1">
      <c r="B224" s="243"/>
      <c r="C224" s="244"/>
      <c r="D224" s="212" t="s">
        <v>150</v>
      </c>
      <c r="E224" s="245" t="s">
        <v>1</v>
      </c>
      <c r="F224" s="246" t="s">
        <v>164</v>
      </c>
      <c r="G224" s="244"/>
      <c r="H224" s="247">
        <v>0.84699999999999998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150</v>
      </c>
      <c r="AU224" s="253" t="s">
        <v>80</v>
      </c>
      <c r="AV224" s="14" t="s">
        <v>165</v>
      </c>
      <c r="AW224" s="14" t="s">
        <v>35</v>
      </c>
      <c r="AX224" s="14" t="s">
        <v>73</v>
      </c>
      <c r="AY224" s="253" t="s">
        <v>141</v>
      </c>
    </row>
    <row r="225" s="11" customFormat="1">
      <c r="B225" s="210"/>
      <c r="C225" s="211"/>
      <c r="D225" s="212" t="s">
        <v>150</v>
      </c>
      <c r="E225" s="213" t="s">
        <v>1</v>
      </c>
      <c r="F225" s="214" t="s">
        <v>262</v>
      </c>
      <c r="G225" s="211"/>
      <c r="H225" s="213" t="s">
        <v>1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150</v>
      </c>
      <c r="AU225" s="220" t="s">
        <v>80</v>
      </c>
      <c r="AV225" s="11" t="s">
        <v>78</v>
      </c>
      <c r="AW225" s="11" t="s">
        <v>35</v>
      </c>
      <c r="AX225" s="11" t="s">
        <v>73</v>
      </c>
      <c r="AY225" s="220" t="s">
        <v>141</v>
      </c>
    </row>
    <row r="226" s="11" customFormat="1">
      <c r="B226" s="210"/>
      <c r="C226" s="211"/>
      <c r="D226" s="212" t="s">
        <v>150</v>
      </c>
      <c r="E226" s="213" t="s">
        <v>1</v>
      </c>
      <c r="F226" s="214" t="s">
        <v>263</v>
      </c>
      <c r="G226" s="211"/>
      <c r="H226" s="213" t="s">
        <v>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150</v>
      </c>
      <c r="AU226" s="220" t="s">
        <v>80</v>
      </c>
      <c r="AV226" s="11" t="s">
        <v>78</v>
      </c>
      <c r="AW226" s="11" t="s">
        <v>35</v>
      </c>
      <c r="AX226" s="11" t="s">
        <v>73</v>
      </c>
      <c r="AY226" s="220" t="s">
        <v>141</v>
      </c>
    </row>
    <row r="227" s="12" customFormat="1">
      <c r="B227" s="221"/>
      <c r="C227" s="222"/>
      <c r="D227" s="212" t="s">
        <v>150</v>
      </c>
      <c r="E227" s="223" t="s">
        <v>1</v>
      </c>
      <c r="F227" s="224" t="s">
        <v>264</v>
      </c>
      <c r="G227" s="222"/>
      <c r="H227" s="225">
        <v>2.4980000000000002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150</v>
      </c>
      <c r="AU227" s="231" t="s">
        <v>80</v>
      </c>
      <c r="AV227" s="12" t="s">
        <v>80</v>
      </c>
      <c r="AW227" s="12" t="s">
        <v>35</v>
      </c>
      <c r="AX227" s="12" t="s">
        <v>73</v>
      </c>
      <c r="AY227" s="231" t="s">
        <v>141</v>
      </c>
    </row>
    <row r="228" s="12" customFormat="1">
      <c r="B228" s="221"/>
      <c r="C228" s="222"/>
      <c r="D228" s="212" t="s">
        <v>150</v>
      </c>
      <c r="E228" s="223" t="s">
        <v>1</v>
      </c>
      <c r="F228" s="224" t="s">
        <v>265</v>
      </c>
      <c r="G228" s="222"/>
      <c r="H228" s="225">
        <v>1.139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150</v>
      </c>
      <c r="AU228" s="231" t="s">
        <v>80</v>
      </c>
      <c r="AV228" s="12" t="s">
        <v>80</v>
      </c>
      <c r="AW228" s="12" t="s">
        <v>35</v>
      </c>
      <c r="AX228" s="12" t="s">
        <v>73</v>
      </c>
      <c r="AY228" s="231" t="s">
        <v>141</v>
      </c>
    </row>
    <row r="229" s="14" customFormat="1">
      <c r="B229" s="243"/>
      <c r="C229" s="244"/>
      <c r="D229" s="212" t="s">
        <v>150</v>
      </c>
      <c r="E229" s="245" t="s">
        <v>1</v>
      </c>
      <c r="F229" s="246" t="s">
        <v>164</v>
      </c>
      <c r="G229" s="244"/>
      <c r="H229" s="247">
        <v>3.637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150</v>
      </c>
      <c r="AU229" s="253" t="s">
        <v>80</v>
      </c>
      <c r="AV229" s="14" t="s">
        <v>165</v>
      </c>
      <c r="AW229" s="14" t="s">
        <v>35</v>
      </c>
      <c r="AX229" s="14" t="s">
        <v>73</v>
      </c>
      <c r="AY229" s="253" t="s">
        <v>141</v>
      </c>
    </row>
    <row r="230" s="11" customFormat="1">
      <c r="B230" s="210"/>
      <c r="C230" s="211"/>
      <c r="D230" s="212" t="s">
        <v>150</v>
      </c>
      <c r="E230" s="213" t="s">
        <v>1</v>
      </c>
      <c r="F230" s="214" t="s">
        <v>266</v>
      </c>
      <c r="G230" s="211"/>
      <c r="H230" s="213" t="s">
        <v>1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150</v>
      </c>
      <c r="AU230" s="220" t="s">
        <v>80</v>
      </c>
      <c r="AV230" s="11" t="s">
        <v>78</v>
      </c>
      <c r="AW230" s="11" t="s">
        <v>35</v>
      </c>
      <c r="AX230" s="11" t="s">
        <v>73</v>
      </c>
      <c r="AY230" s="220" t="s">
        <v>141</v>
      </c>
    </row>
    <row r="231" s="12" customFormat="1">
      <c r="B231" s="221"/>
      <c r="C231" s="222"/>
      <c r="D231" s="212" t="s">
        <v>150</v>
      </c>
      <c r="E231" s="223" t="s">
        <v>1</v>
      </c>
      <c r="F231" s="224" t="s">
        <v>267</v>
      </c>
      <c r="G231" s="222"/>
      <c r="H231" s="225">
        <v>0.14999999999999999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150</v>
      </c>
      <c r="AU231" s="231" t="s">
        <v>80</v>
      </c>
      <c r="AV231" s="12" t="s">
        <v>80</v>
      </c>
      <c r="AW231" s="12" t="s">
        <v>35</v>
      </c>
      <c r="AX231" s="12" t="s">
        <v>73</v>
      </c>
      <c r="AY231" s="231" t="s">
        <v>141</v>
      </c>
    </row>
    <row r="232" s="13" customFormat="1">
      <c r="B232" s="232"/>
      <c r="C232" s="233"/>
      <c r="D232" s="212" t="s">
        <v>150</v>
      </c>
      <c r="E232" s="234" t="s">
        <v>1</v>
      </c>
      <c r="F232" s="235" t="s">
        <v>155</v>
      </c>
      <c r="G232" s="233"/>
      <c r="H232" s="236">
        <v>4.7080000000000002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150</v>
      </c>
      <c r="AU232" s="242" t="s">
        <v>80</v>
      </c>
      <c r="AV232" s="13" t="s">
        <v>148</v>
      </c>
      <c r="AW232" s="13" t="s">
        <v>35</v>
      </c>
      <c r="AX232" s="13" t="s">
        <v>78</v>
      </c>
      <c r="AY232" s="242" t="s">
        <v>141</v>
      </c>
    </row>
    <row r="233" s="1" customFormat="1" ht="14.4" customHeight="1">
      <c r="B233" s="37"/>
      <c r="C233" s="198" t="s">
        <v>268</v>
      </c>
      <c r="D233" s="198" t="s">
        <v>143</v>
      </c>
      <c r="E233" s="199" t="s">
        <v>269</v>
      </c>
      <c r="F233" s="200" t="s">
        <v>270</v>
      </c>
      <c r="G233" s="201" t="s">
        <v>237</v>
      </c>
      <c r="H233" s="202">
        <v>0.33900000000000002</v>
      </c>
      <c r="I233" s="203"/>
      <c r="J233" s="204">
        <f>ROUND(I233*H233,2)</f>
        <v>0</v>
      </c>
      <c r="K233" s="200" t="s">
        <v>147</v>
      </c>
      <c r="L233" s="42"/>
      <c r="M233" s="205" t="s">
        <v>1</v>
      </c>
      <c r="N233" s="206" t="s">
        <v>44</v>
      </c>
      <c r="O233" s="78"/>
      <c r="P233" s="207">
        <f>O233*H233</f>
        <v>0</v>
      </c>
      <c r="Q233" s="207">
        <v>0.25364999999999999</v>
      </c>
      <c r="R233" s="207">
        <f>Q233*H233</f>
        <v>0.085987350000000004</v>
      </c>
      <c r="S233" s="207">
        <v>0</v>
      </c>
      <c r="T233" s="208">
        <f>S233*H233</f>
        <v>0</v>
      </c>
      <c r="AR233" s="16" t="s">
        <v>148</v>
      </c>
      <c r="AT233" s="16" t="s">
        <v>143</v>
      </c>
      <c r="AU233" s="16" t="s">
        <v>80</v>
      </c>
      <c r="AY233" s="16" t="s">
        <v>141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6" t="s">
        <v>78</v>
      </c>
      <c r="BK233" s="209">
        <f>ROUND(I233*H233,2)</f>
        <v>0</v>
      </c>
      <c r="BL233" s="16" t="s">
        <v>148</v>
      </c>
      <c r="BM233" s="16" t="s">
        <v>271</v>
      </c>
    </row>
    <row r="234" s="11" customFormat="1">
      <c r="B234" s="210"/>
      <c r="C234" s="211"/>
      <c r="D234" s="212" t="s">
        <v>150</v>
      </c>
      <c r="E234" s="213" t="s">
        <v>1</v>
      </c>
      <c r="F234" s="214" t="s">
        <v>272</v>
      </c>
      <c r="G234" s="211"/>
      <c r="H234" s="213" t="s">
        <v>1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150</v>
      </c>
      <c r="AU234" s="220" t="s">
        <v>80</v>
      </c>
      <c r="AV234" s="11" t="s">
        <v>78</v>
      </c>
      <c r="AW234" s="11" t="s">
        <v>35</v>
      </c>
      <c r="AX234" s="11" t="s">
        <v>73</v>
      </c>
      <c r="AY234" s="220" t="s">
        <v>141</v>
      </c>
    </row>
    <row r="235" s="11" customFormat="1">
      <c r="B235" s="210"/>
      <c r="C235" s="211"/>
      <c r="D235" s="212" t="s">
        <v>150</v>
      </c>
      <c r="E235" s="213" t="s">
        <v>1</v>
      </c>
      <c r="F235" s="214" t="s">
        <v>231</v>
      </c>
      <c r="G235" s="211"/>
      <c r="H235" s="213" t="s">
        <v>1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150</v>
      </c>
      <c r="AU235" s="220" t="s">
        <v>80</v>
      </c>
      <c r="AV235" s="11" t="s">
        <v>78</v>
      </c>
      <c r="AW235" s="11" t="s">
        <v>35</v>
      </c>
      <c r="AX235" s="11" t="s">
        <v>73</v>
      </c>
      <c r="AY235" s="220" t="s">
        <v>141</v>
      </c>
    </row>
    <row r="236" s="11" customFormat="1">
      <c r="B236" s="210"/>
      <c r="C236" s="211"/>
      <c r="D236" s="212" t="s">
        <v>150</v>
      </c>
      <c r="E236" s="213" t="s">
        <v>1</v>
      </c>
      <c r="F236" s="214" t="s">
        <v>273</v>
      </c>
      <c r="G236" s="211"/>
      <c r="H236" s="213" t="s">
        <v>1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150</v>
      </c>
      <c r="AU236" s="220" t="s">
        <v>80</v>
      </c>
      <c r="AV236" s="11" t="s">
        <v>78</v>
      </c>
      <c r="AW236" s="11" t="s">
        <v>35</v>
      </c>
      <c r="AX236" s="11" t="s">
        <v>73</v>
      </c>
      <c r="AY236" s="220" t="s">
        <v>141</v>
      </c>
    </row>
    <row r="237" s="12" customFormat="1">
      <c r="B237" s="221"/>
      <c r="C237" s="222"/>
      <c r="D237" s="212" t="s">
        <v>150</v>
      </c>
      <c r="E237" s="223" t="s">
        <v>1</v>
      </c>
      <c r="F237" s="224" t="s">
        <v>274</v>
      </c>
      <c r="G237" s="222"/>
      <c r="H237" s="225">
        <v>0.125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150</v>
      </c>
      <c r="AU237" s="231" t="s">
        <v>80</v>
      </c>
      <c r="AV237" s="12" t="s">
        <v>80</v>
      </c>
      <c r="AW237" s="12" t="s">
        <v>35</v>
      </c>
      <c r="AX237" s="12" t="s">
        <v>73</v>
      </c>
      <c r="AY237" s="231" t="s">
        <v>141</v>
      </c>
    </row>
    <row r="238" s="12" customFormat="1">
      <c r="B238" s="221"/>
      <c r="C238" s="222"/>
      <c r="D238" s="212" t="s">
        <v>150</v>
      </c>
      <c r="E238" s="223" t="s">
        <v>1</v>
      </c>
      <c r="F238" s="224" t="s">
        <v>275</v>
      </c>
      <c r="G238" s="222"/>
      <c r="H238" s="225">
        <v>-0.058000000000000003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150</v>
      </c>
      <c r="AU238" s="231" t="s">
        <v>80</v>
      </c>
      <c r="AV238" s="12" t="s">
        <v>80</v>
      </c>
      <c r="AW238" s="12" t="s">
        <v>35</v>
      </c>
      <c r="AX238" s="12" t="s">
        <v>73</v>
      </c>
      <c r="AY238" s="231" t="s">
        <v>141</v>
      </c>
    </row>
    <row r="239" s="14" customFormat="1">
      <c r="B239" s="243"/>
      <c r="C239" s="244"/>
      <c r="D239" s="212" t="s">
        <v>150</v>
      </c>
      <c r="E239" s="245" t="s">
        <v>1</v>
      </c>
      <c r="F239" s="246" t="s">
        <v>164</v>
      </c>
      <c r="G239" s="244"/>
      <c r="H239" s="247">
        <v>0.067000000000000004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150</v>
      </c>
      <c r="AU239" s="253" t="s">
        <v>80</v>
      </c>
      <c r="AV239" s="14" t="s">
        <v>165</v>
      </c>
      <c r="AW239" s="14" t="s">
        <v>35</v>
      </c>
      <c r="AX239" s="14" t="s">
        <v>73</v>
      </c>
      <c r="AY239" s="253" t="s">
        <v>141</v>
      </c>
    </row>
    <row r="240" s="12" customFormat="1">
      <c r="B240" s="221"/>
      <c r="C240" s="222"/>
      <c r="D240" s="212" t="s">
        <v>150</v>
      </c>
      <c r="E240" s="223" t="s">
        <v>1</v>
      </c>
      <c r="F240" s="224" t="s">
        <v>276</v>
      </c>
      <c r="G240" s="222"/>
      <c r="H240" s="225">
        <v>0.063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150</v>
      </c>
      <c r="AU240" s="231" t="s">
        <v>80</v>
      </c>
      <c r="AV240" s="12" t="s">
        <v>80</v>
      </c>
      <c r="AW240" s="12" t="s">
        <v>35</v>
      </c>
      <c r="AX240" s="12" t="s">
        <v>73</v>
      </c>
      <c r="AY240" s="231" t="s">
        <v>141</v>
      </c>
    </row>
    <row r="241" s="12" customFormat="1">
      <c r="B241" s="221"/>
      <c r="C241" s="222"/>
      <c r="D241" s="212" t="s">
        <v>150</v>
      </c>
      <c r="E241" s="223" t="s">
        <v>1</v>
      </c>
      <c r="F241" s="224" t="s">
        <v>277</v>
      </c>
      <c r="G241" s="222"/>
      <c r="H241" s="225">
        <v>0.26700000000000002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150</v>
      </c>
      <c r="AU241" s="231" t="s">
        <v>80</v>
      </c>
      <c r="AV241" s="12" t="s">
        <v>80</v>
      </c>
      <c r="AW241" s="12" t="s">
        <v>35</v>
      </c>
      <c r="AX241" s="12" t="s">
        <v>73</v>
      </c>
      <c r="AY241" s="231" t="s">
        <v>141</v>
      </c>
    </row>
    <row r="242" s="12" customFormat="1">
      <c r="B242" s="221"/>
      <c r="C242" s="222"/>
      <c r="D242" s="212" t="s">
        <v>150</v>
      </c>
      <c r="E242" s="223" t="s">
        <v>1</v>
      </c>
      <c r="F242" s="224" t="s">
        <v>275</v>
      </c>
      <c r="G242" s="222"/>
      <c r="H242" s="225">
        <v>-0.058000000000000003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150</v>
      </c>
      <c r="AU242" s="231" t="s">
        <v>80</v>
      </c>
      <c r="AV242" s="12" t="s">
        <v>80</v>
      </c>
      <c r="AW242" s="12" t="s">
        <v>35</v>
      </c>
      <c r="AX242" s="12" t="s">
        <v>73</v>
      </c>
      <c r="AY242" s="231" t="s">
        <v>141</v>
      </c>
    </row>
    <row r="243" s="14" customFormat="1">
      <c r="B243" s="243"/>
      <c r="C243" s="244"/>
      <c r="D243" s="212" t="s">
        <v>150</v>
      </c>
      <c r="E243" s="245" t="s">
        <v>1</v>
      </c>
      <c r="F243" s="246" t="s">
        <v>164</v>
      </c>
      <c r="G243" s="244"/>
      <c r="H243" s="247">
        <v>0.27200000000000002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150</v>
      </c>
      <c r="AU243" s="253" t="s">
        <v>80</v>
      </c>
      <c r="AV243" s="14" t="s">
        <v>165</v>
      </c>
      <c r="AW243" s="14" t="s">
        <v>35</v>
      </c>
      <c r="AX243" s="14" t="s">
        <v>73</v>
      </c>
      <c r="AY243" s="253" t="s">
        <v>141</v>
      </c>
    </row>
    <row r="244" s="13" customFormat="1">
      <c r="B244" s="232"/>
      <c r="C244" s="233"/>
      <c r="D244" s="212" t="s">
        <v>150</v>
      </c>
      <c r="E244" s="234" t="s">
        <v>1</v>
      </c>
      <c r="F244" s="235" t="s">
        <v>155</v>
      </c>
      <c r="G244" s="233"/>
      <c r="H244" s="236">
        <v>0.33900000000000002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150</v>
      </c>
      <c r="AU244" s="242" t="s">
        <v>80</v>
      </c>
      <c r="AV244" s="13" t="s">
        <v>148</v>
      </c>
      <c r="AW244" s="13" t="s">
        <v>35</v>
      </c>
      <c r="AX244" s="13" t="s">
        <v>78</v>
      </c>
      <c r="AY244" s="242" t="s">
        <v>141</v>
      </c>
    </row>
    <row r="245" s="1" customFormat="1" ht="14.4" customHeight="1">
      <c r="B245" s="37"/>
      <c r="C245" s="198" t="s">
        <v>8</v>
      </c>
      <c r="D245" s="198" t="s">
        <v>143</v>
      </c>
      <c r="E245" s="199" t="s">
        <v>278</v>
      </c>
      <c r="F245" s="200" t="s">
        <v>279</v>
      </c>
      <c r="G245" s="201" t="s">
        <v>237</v>
      </c>
      <c r="H245" s="202">
        <v>0.76000000000000001</v>
      </c>
      <c r="I245" s="203"/>
      <c r="J245" s="204">
        <f>ROUND(I245*H245,2)</f>
        <v>0</v>
      </c>
      <c r="K245" s="200" t="s">
        <v>147</v>
      </c>
      <c r="L245" s="42"/>
      <c r="M245" s="205" t="s">
        <v>1</v>
      </c>
      <c r="N245" s="206" t="s">
        <v>44</v>
      </c>
      <c r="O245" s="78"/>
      <c r="P245" s="207">
        <f>O245*H245</f>
        <v>0</v>
      </c>
      <c r="Q245" s="207">
        <v>0.17818000000000001</v>
      </c>
      <c r="R245" s="207">
        <f>Q245*H245</f>
        <v>0.1354168</v>
      </c>
      <c r="S245" s="207">
        <v>0</v>
      </c>
      <c r="T245" s="208">
        <f>S245*H245</f>
        <v>0</v>
      </c>
      <c r="AR245" s="16" t="s">
        <v>148</v>
      </c>
      <c r="AT245" s="16" t="s">
        <v>143</v>
      </c>
      <c r="AU245" s="16" t="s">
        <v>80</v>
      </c>
      <c r="AY245" s="16" t="s">
        <v>141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6" t="s">
        <v>78</v>
      </c>
      <c r="BK245" s="209">
        <f>ROUND(I245*H245,2)</f>
        <v>0</v>
      </c>
      <c r="BL245" s="16" t="s">
        <v>148</v>
      </c>
      <c r="BM245" s="16" t="s">
        <v>280</v>
      </c>
    </row>
    <row r="246" s="11" customFormat="1">
      <c r="B246" s="210"/>
      <c r="C246" s="211"/>
      <c r="D246" s="212" t="s">
        <v>150</v>
      </c>
      <c r="E246" s="213" t="s">
        <v>1</v>
      </c>
      <c r="F246" s="214" t="s">
        <v>231</v>
      </c>
      <c r="G246" s="211"/>
      <c r="H246" s="213" t="s">
        <v>1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150</v>
      </c>
      <c r="AU246" s="220" t="s">
        <v>80</v>
      </c>
      <c r="AV246" s="11" t="s">
        <v>78</v>
      </c>
      <c r="AW246" s="11" t="s">
        <v>35</v>
      </c>
      <c r="AX246" s="11" t="s">
        <v>73</v>
      </c>
      <c r="AY246" s="220" t="s">
        <v>141</v>
      </c>
    </row>
    <row r="247" s="11" customFormat="1">
      <c r="B247" s="210"/>
      <c r="C247" s="211"/>
      <c r="D247" s="212" t="s">
        <v>150</v>
      </c>
      <c r="E247" s="213" t="s">
        <v>1</v>
      </c>
      <c r="F247" s="214" t="s">
        <v>281</v>
      </c>
      <c r="G247" s="211"/>
      <c r="H247" s="213" t="s">
        <v>1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150</v>
      </c>
      <c r="AU247" s="220" t="s">
        <v>80</v>
      </c>
      <c r="AV247" s="11" t="s">
        <v>78</v>
      </c>
      <c r="AW247" s="11" t="s">
        <v>35</v>
      </c>
      <c r="AX247" s="11" t="s">
        <v>73</v>
      </c>
      <c r="AY247" s="220" t="s">
        <v>141</v>
      </c>
    </row>
    <row r="248" s="12" customFormat="1">
      <c r="B248" s="221"/>
      <c r="C248" s="222"/>
      <c r="D248" s="212" t="s">
        <v>150</v>
      </c>
      <c r="E248" s="223" t="s">
        <v>1</v>
      </c>
      <c r="F248" s="224" t="s">
        <v>282</v>
      </c>
      <c r="G248" s="222"/>
      <c r="H248" s="225">
        <v>0.312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150</v>
      </c>
      <c r="AU248" s="231" t="s">
        <v>80</v>
      </c>
      <c r="AV248" s="12" t="s">
        <v>80</v>
      </c>
      <c r="AW248" s="12" t="s">
        <v>35</v>
      </c>
      <c r="AX248" s="12" t="s">
        <v>73</v>
      </c>
      <c r="AY248" s="231" t="s">
        <v>141</v>
      </c>
    </row>
    <row r="249" s="11" customFormat="1">
      <c r="B249" s="210"/>
      <c r="C249" s="211"/>
      <c r="D249" s="212" t="s">
        <v>150</v>
      </c>
      <c r="E249" s="213" t="s">
        <v>1</v>
      </c>
      <c r="F249" s="214" t="s">
        <v>283</v>
      </c>
      <c r="G249" s="211"/>
      <c r="H249" s="213" t="s">
        <v>1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150</v>
      </c>
      <c r="AU249" s="220" t="s">
        <v>80</v>
      </c>
      <c r="AV249" s="11" t="s">
        <v>78</v>
      </c>
      <c r="AW249" s="11" t="s">
        <v>35</v>
      </c>
      <c r="AX249" s="11" t="s">
        <v>73</v>
      </c>
      <c r="AY249" s="220" t="s">
        <v>141</v>
      </c>
    </row>
    <row r="250" s="12" customFormat="1">
      <c r="B250" s="221"/>
      <c r="C250" s="222"/>
      <c r="D250" s="212" t="s">
        <v>150</v>
      </c>
      <c r="E250" s="223" t="s">
        <v>1</v>
      </c>
      <c r="F250" s="224" t="s">
        <v>284</v>
      </c>
      <c r="G250" s="222"/>
      <c r="H250" s="225">
        <v>0.44800000000000001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150</v>
      </c>
      <c r="AU250" s="231" t="s">
        <v>80</v>
      </c>
      <c r="AV250" s="12" t="s">
        <v>80</v>
      </c>
      <c r="AW250" s="12" t="s">
        <v>35</v>
      </c>
      <c r="AX250" s="12" t="s">
        <v>73</v>
      </c>
      <c r="AY250" s="231" t="s">
        <v>141</v>
      </c>
    </row>
    <row r="251" s="13" customFormat="1">
      <c r="B251" s="232"/>
      <c r="C251" s="233"/>
      <c r="D251" s="212" t="s">
        <v>150</v>
      </c>
      <c r="E251" s="234" t="s">
        <v>1</v>
      </c>
      <c r="F251" s="235" t="s">
        <v>155</v>
      </c>
      <c r="G251" s="233"/>
      <c r="H251" s="236">
        <v>0.76000000000000001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150</v>
      </c>
      <c r="AU251" s="242" t="s">
        <v>80</v>
      </c>
      <c r="AV251" s="13" t="s">
        <v>148</v>
      </c>
      <c r="AW251" s="13" t="s">
        <v>35</v>
      </c>
      <c r="AX251" s="13" t="s">
        <v>78</v>
      </c>
      <c r="AY251" s="242" t="s">
        <v>141</v>
      </c>
    </row>
    <row r="252" s="1" customFormat="1" ht="14.4" customHeight="1">
      <c r="B252" s="37"/>
      <c r="C252" s="198" t="s">
        <v>285</v>
      </c>
      <c r="D252" s="198" t="s">
        <v>143</v>
      </c>
      <c r="E252" s="199" t="s">
        <v>286</v>
      </c>
      <c r="F252" s="200" t="s">
        <v>287</v>
      </c>
      <c r="G252" s="201" t="s">
        <v>237</v>
      </c>
      <c r="H252" s="202">
        <v>11.138999999999999</v>
      </c>
      <c r="I252" s="203"/>
      <c r="J252" s="204">
        <f>ROUND(I252*H252,2)</f>
        <v>0</v>
      </c>
      <c r="K252" s="200" t="s">
        <v>147</v>
      </c>
      <c r="L252" s="42"/>
      <c r="M252" s="205" t="s">
        <v>1</v>
      </c>
      <c r="N252" s="206" t="s">
        <v>44</v>
      </c>
      <c r="O252" s="78"/>
      <c r="P252" s="207">
        <f>O252*H252</f>
        <v>0</v>
      </c>
      <c r="Q252" s="207">
        <v>0.10745</v>
      </c>
      <c r="R252" s="207">
        <f>Q252*H252</f>
        <v>1.19688555</v>
      </c>
      <c r="S252" s="207">
        <v>0</v>
      </c>
      <c r="T252" s="208">
        <f>S252*H252</f>
        <v>0</v>
      </c>
      <c r="AR252" s="16" t="s">
        <v>148</v>
      </c>
      <c r="AT252" s="16" t="s">
        <v>143</v>
      </c>
      <c r="AU252" s="16" t="s">
        <v>80</v>
      </c>
      <c r="AY252" s="16" t="s">
        <v>141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6" t="s">
        <v>78</v>
      </c>
      <c r="BK252" s="209">
        <f>ROUND(I252*H252,2)</f>
        <v>0</v>
      </c>
      <c r="BL252" s="16" t="s">
        <v>148</v>
      </c>
      <c r="BM252" s="16" t="s">
        <v>288</v>
      </c>
    </row>
    <row r="253" s="11" customFormat="1">
      <c r="B253" s="210"/>
      <c r="C253" s="211"/>
      <c r="D253" s="212" t="s">
        <v>150</v>
      </c>
      <c r="E253" s="213" t="s">
        <v>1</v>
      </c>
      <c r="F253" s="214" t="s">
        <v>216</v>
      </c>
      <c r="G253" s="211"/>
      <c r="H253" s="213" t="s">
        <v>1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150</v>
      </c>
      <c r="AU253" s="220" t="s">
        <v>80</v>
      </c>
      <c r="AV253" s="11" t="s">
        <v>78</v>
      </c>
      <c r="AW253" s="11" t="s">
        <v>35</v>
      </c>
      <c r="AX253" s="11" t="s">
        <v>73</v>
      </c>
      <c r="AY253" s="220" t="s">
        <v>141</v>
      </c>
    </row>
    <row r="254" s="12" customFormat="1">
      <c r="B254" s="221"/>
      <c r="C254" s="222"/>
      <c r="D254" s="212" t="s">
        <v>150</v>
      </c>
      <c r="E254" s="223" t="s">
        <v>1</v>
      </c>
      <c r="F254" s="224" t="s">
        <v>289</v>
      </c>
      <c r="G254" s="222"/>
      <c r="H254" s="225">
        <v>11.138999999999999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150</v>
      </c>
      <c r="AU254" s="231" t="s">
        <v>80</v>
      </c>
      <c r="AV254" s="12" t="s">
        <v>80</v>
      </c>
      <c r="AW254" s="12" t="s">
        <v>35</v>
      </c>
      <c r="AX254" s="12" t="s">
        <v>73</v>
      </c>
      <c r="AY254" s="231" t="s">
        <v>141</v>
      </c>
    </row>
    <row r="255" s="13" customFormat="1">
      <c r="B255" s="232"/>
      <c r="C255" s="233"/>
      <c r="D255" s="212" t="s">
        <v>150</v>
      </c>
      <c r="E255" s="234" t="s">
        <v>1</v>
      </c>
      <c r="F255" s="235" t="s">
        <v>155</v>
      </c>
      <c r="G255" s="233"/>
      <c r="H255" s="236">
        <v>11.138999999999999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AT255" s="242" t="s">
        <v>150</v>
      </c>
      <c r="AU255" s="242" t="s">
        <v>80</v>
      </c>
      <c r="AV255" s="13" t="s">
        <v>148</v>
      </c>
      <c r="AW255" s="13" t="s">
        <v>35</v>
      </c>
      <c r="AX255" s="13" t="s">
        <v>78</v>
      </c>
      <c r="AY255" s="242" t="s">
        <v>141</v>
      </c>
    </row>
    <row r="256" s="10" customFormat="1" ht="22.8" customHeight="1">
      <c r="B256" s="182"/>
      <c r="C256" s="183"/>
      <c r="D256" s="184" t="s">
        <v>72</v>
      </c>
      <c r="E256" s="196" t="s">
        <v>148</v>
      </c>
      <c r="F256" s="196" t="s">
        <v>290</v>
      </c>
      <c r="G256" s="183"/>
      <c r="H256" s="183"/>
      <c r="I256" s="186"/>
      <c r="J256" s="197">
        <f>BK256</f>
        <v>0</v>
      </c>
      <c r="K256" s="183"/>
      <c r="L256" s="188"/>
      <c r="M256" s="189"/>
      <c r="N256" s="190"/>
      <c r="O256" s="190"/>
      <c r="P256" s="191">
        <f>SUM(P257:P290)</f>
        <v>0</v>
      </c>
      <c r="Q256" s="190"/>
      <c r="R256" s="191">
        <f>SUM(R257:R290)</f>
        <v>3.54227172</v>
      </c>
      <c r="S256" s="190"/>
      <c r="T256" s="192">
        <f>SUM(T257:T290)</f>
        <v>0</v>
      </c>
      <c r="AR256" s="193" t="s">
        <v>78</v>
      </c>
      <c r="AT256" s="194" t="s">
        <v>72</v>
      </c>
      <c r="AU256" s="194" t="s">
        <v>78</v>
      </c>
      <c r="AY256" s="193" t="s">
        <v>141</v>
      </c>
      <c r="BK256" s="195">
        <f>SUM(BK257:BK290)</f>
        <v>0</v>
      </c>
    </row>
    <row r="257" s="1" customFormat="1" ht="14.4" customHeight="1">
      <c r="B257" s="37"/>
      <c r="C257" s="198" t="s">
        <v>291</v>
      </c>
      <c r="D257" s="198" t="s">
        <v>143</v>
      </c>
      <c r="E257" s="199" t="s">
        <v>292</v>
      </c>
      <c r="F257" s="200" t="s">
        <v>293</v>
      </c>
      <c r="G257" s="201" t="s">
        <v>200</v>
      </c>
      <c r="H257" s="202">
        <v>0.496</v>
      </c>
      <c r="I257" s="203"/>
      <c r="J257" s="204">
        <f>ROUND(I257*H257,2)</f>
        <v>0</v>
      </c>
      <c r="K257" s="200" t="s">
        <v>147</v>
      </c>
      <c r="L257" s="42"/>
      <c r="M257" s="205" t="s">
        <v>1</v>
      </c>
      <c r="N257" s="206" t="s">
        <v>44</v>
      </c>
      <c r="O257" s="78"/>
      <c r="P257" s="207">
        <f>O257*H257</f>
        <v>0</v>
      </c>
      <c r="Q257" s="207">
        <v>0.017090000000000001</v>
      </c>
      <c r="R257" s="207">
        <f>Q257*H257</f>
        <v>0.0084766400000000006</v>
      </c>
      <c r="S257" s="207">
        <v>0</v>
      </c>
      <c r="T257" s="208">
        <f>S257*H257</f>
        <v>0</v>
      </c>
      <c r="AR257" s="16" t="s">
        <v>148</v>
      </c>
      <c r="AT257" s="16" t="s">
        <v>143</v>
      </c>
      <c r="AU257" s="16" t="s">
        <v>80</v>
      </c>
      <c r="AY257" s="16" t="s">
        <v>141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6" t="s">
        <v>78</v>
      </c>
      <c r="BK257" s="209">
        <f>ROUND(I257*H257,2)</f>
        <v>0</v>
      </c>
      <c r="BL257" s="16" t="s">
        <v>148</v>
      </c>
      <c r="BM257" s="16" t="s">
        <v>294</v>
      </c>
    </row>
    <row r="258" s="11" customFormat="1">
      <c r="B258" s="210"/>
      <c r="C258" s="211"/>
      <c r="D258" s="212" t="s">
        <v>150</v>
      </c>
      <c r="E258" s="213" t="s">
        <v>1</v>
      </c>
      <c r="F258" s="214" t="s">
        <v>231</v>
      </c>
      <c r="G258" s="211"/>
      <c r="H258" s="213" t="s">
        <v>1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150</v>
      </c>
      <c r="AU258" s="220" t="s">
        <v>80</v>
      </c>
      <c r="AV258" s="11" t="s">
        <v>78</v>
      </c>
      <c r="AW258" s="11" t="s">
        <v>35</v>
      </c>
      <c r="AX258" s="11" t="s">
        <v>73</v>
      </c>
      <c r="AY258" s="220" t="s">
        <v>141</v>
      </c>
    </row>
    <row r="259" s="12" customFormat="1">
      <c r="B259" s="221"/>
      <c r="C259" s="222"/>
      <c r="D259" s="212" t="s">
        <v>150</v>
      </c>
      <c r="E259" s="223" t="s">
        <v>1</v>
      </c>
      <c r="F259" s="224" t="s">
        <v>295</v>
      </c>
      <c r="G259" s="222"/>
      <c r="H259" s="225">
        <v>0.46200000000000002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150</v>
      </c>
      <c r="AU259" s="231" t="s">
        <v>80</v>
      </c>
      <c r="AV259" s="12" t="s">
        <v>80</v>
      </c>
      <c r="AW259" s="12" t="s">
        <v>35</v>
      </c>
      <c r="AX259" s="12" t="s">
        <v>73</v>
      </c>
      <c r="AY259" s="231" t="s">
        <v>141</v>
      </c>
    </row>
    <row r="260" s="12" customFormat="1">
      <c r="B260" s="221"/>
      <c r="C260" s="222"/>
      <c r="D260" s="212" t="s">
        <v>150</v>
      </c>
      <c r="E260" s="223" t="s">
        <v>1</v>
      </c>
      <c r="F260" s="224" t="s">
        <v>296</v>
      </c>
      <c r="G260" s="222"/>
      <c r="H260" s="225">
        <v>0.034000000000000002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150</v>
      </c>
      <c r="AU260" s="231" t="s">
        <v>80</v>
      </c>
      <c r="AV260" s="12" t="s">
        <v>80</v>
      </c>
      <c r="AW260" s="12" t="s">
        <v>35</v>
      </c>
      <c r="AX260" s="12" t="s">
        <v>73</v>
      </c>
      <c r="AY260" s="231" t="s">
        <v>141</v>
      </c>
    </row>
    <row r="261" s="13" customFormat="1">
      <c r="B261" s="232"/>
      <c r="C261" s="233"/>
      <c r="D261" s="212" t="s">
        <v>150</v>
      </c>
      <c r="E261" s="234" t="s">
        <v>1</v>
      </c>
      <c r="F261" s="235" t="s">
        <v>155</v>
      </c>
      <c r="G261" s="233"/>
      <c r="H261" s="236">
        <v>0.496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150</v>
      </c>
      <c r="AU261" s="242" t="s">
        <v>80</v>
      </c>
      <c r="AV261" s="13" t="s">
        <v>148</v>
      </c>
      <c r="AW261" s="13" t="s">
        <v>35</v>
      </c>
      <c r="AX261" s="13" t="s">
        <v>78</v>
      </c>
      <c r="AY261" s="242" t="s">
        <v>141</v>
      </c>
    </row>
    <row r="262" s="1" customFormat="1" ht="14.4" customHeight="1">
      <c r="B262" s="37"/>
      <c r="C262" s="254" t="s">
        <v>297</v>
      </c>
      <c r="D262" s="254" t="s">
        <v>298</v>
      </c>
      <c r="E262" s="255" t="s">
        <v>299</v>
      </c>
      <c r="F262" s="256" t="s">
        <v>300</v>
      </c>
      <c r="G262" s="257" t="s">
        <v>200</v>
      </c>
      <c r="H262" s="258">
        <v>0.034000000000000002</v>
      </c>
      <c r="I262" s="259"/>
      <c r="J262" s="260">
        <f>ROUND(I262*H262,2)</f>
        <v>0</v>
      </c>
      <c r="K262" s="256" t="s">
        <v>147</v>
      </c>
      <c r="L262" s="261"/>
      <c r="M262" s="262" t="s">
        <v>1</v>
      </c>
      <c r="N262" s="263" t="s">
        <v>44</v>
      </c>
      <c r="O262" s="78"/>
      <c r="P262" s="207">
        <f>O262*H262</f>
        <v>0</v>
      </c>
      <c r="Q262" s="207">
        <v>1</v>
      </c>
      <c r="R262" s="207">
        <f>Q262*H262</f>
        <v>0.034000000000000002</v>
      </c>
      <c r="S262" s="207">
        <v>0</v>
      </c>
      <c r="T262" s="208">
        <f>S262*H262</f>
        <v>0</v>
      </c>
      <c r="AR262" s="16" t="s">
        <v>203</v>
      </c>
      <c r="AT262" s="16" t="s">
        <v>298</v>
      </c>
      <c r="AU262" s="16" t="s">
        <v>80</v>
      </c>
      <c r="AY262" s="16" t="s">
        <v>141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6" t="s">
        <v>78</v>
      </c>
      <c r="BK262" s="209">
        <f>ROUND(I262*H262,2)</f>
        <v>0</v>
      </c>
      <c r="BL262" s="16" t="s">
        <v>148</v>
      </c>
      <c r="BM262" s="16" t="s">
        <v>301</v>
      </c>
    </row>
    <row r="263" s="11" customFormat="1">
      <c r="B263" s="210"/>
      <c r="C263" s="211"/>
      <c r="D263" s="212" t="s">
        <v>150</v>
      </c>
      <c r="E263" s="213" t="s">
        <v>1</v>
      </c>
      <c r="F263" s="214" t="s">
        <v>231</v>
      </c>
      <c r="G263" s="211"/>
      <c r="H263" s="213" t="s">
        <v>1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150</v>
      </c>
      <c r="AU263" s="220" t="s">
        <v>80</v>
      </c>
      <c r="AV263" s="11" t="s">
        <v>78</v>
      </c>
      <c r="AW263" s="11" t="s">
        <v>35</v>
      </c>
      <c r="AX263" s="11" t="s">
        <v>73</v>
      </c>
      <c r="AY263" s="220" t="s">
        <v>141</v>
      </c>
    </row>
    <row r="264" s="12" customFormat="1">
      <c r="B264" s="221"/>
      <c r="C264" s="222"/>
      <c r="D264" s="212" t="s">
        <v>150</v>
      </c>
      <c r="E264" s="223" t="s">
        <v>1</v>
      </c>
      <c r="F264" s="224" t="s">
        <v>296</v>
      </c>
      <c r="G264" s="222"/>
      <c r="H264" s="225">
        <v>0.034000000000000002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150</v>
      </c>
      <c r="AU264" s="231" t="s">
        <v>80</v>
      </c>
      <c r="AV264" s="12" t="s">
        <v>80</v>
      </c>
      <c r="AW264" s="12" t="s">
        <v>35</v>
      </c>
      <c r="AX264" s="12" t="s">
        <v>78</v>
      </c>
      <c r="AY264" s="231" t="s">
        <v>141</v>
      </c>
    </row>
    <row r="265" s="1" customFormat="1" ht="14.4" customHeight="1">
      <c r="B265" s="37"/>
      <c r="C265" s="254" t="s">
        <v>302</v>
      </c>
      <c r="D265" s="254" t="s">
        <v>298</v>
      </c>
      <c r="E265" s="255" t="s">
        <v>303</v>
      </c>
      <c r="F265" s="256" t="s">
        <v>304</v>
      </c>
      <c r="G265" s="257" t="s">
        <v>200</v>
      </c>
      <c r="H265" s="258">
        <v>0.46200000000000002</v>
      </c>
      <c r="I265" s="259"/>
      <c r="J265" s="260">
        <f>ROUND(I265*H265,2)</f>
        <v>0</v>
      </c>
      <c r="K265" s="256" t="s">
        <v>147</v>
      </c>
      <c r="L265" s="261"/>
      <c r="M265" s="262" t="s">
        <v>1</v>
      </c>
      <c r="N265" s="263" t="s">
        <v>44</v>
      </c>
      <c r="O265" s="78"/>
      <c r="P265" s="207">
        <f>O265*H265</f>
        <v>0</v>
      </c>
      <c r="Q265" s="207">
        <v>1</v>
      </c>
      <c r="R265" s="207">
        <f>Q265*H265</f>
        <v>0.46200000000000002</v>
      </c>
      <c r="S265" s="207">
        <v>0</v>
      </c>
      <c r="T265" s="208">
        <f>S265*H265</f>
        <v>0</v>
      </c>
      <c r="AR265" s="16" t="s">
        <v>203</v>
      </c>
      <c r="AT265" s="16" t="s">
        <v>298</v>
      </c>
      <c r="AU265" s="16" t="s">
        <v>80</v>
      </c>
      <c r="AY265" s="16" t="s">
        <v>141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6" t="s">
        <v>78</v>
      </c>
      <c r="BK265" s="209">
        <f>ROUND(I265*H265,2)</f>
        <v>0</v>
      </c>
      <c r="BL265" s="16" t="s">
        <v>148</v>
      </c>
      <c r="BM265" s="16" t="s">
        <v>305</v>
      </c>
    </row>
    <row r="266" s="11" customFormat="1">
      <c r="B266" s="210"/>
      <c r="C266" s="211"/>
      <c r="D266" s="212" t="s">
        <v>150</v>
      </c>
      <c r="E266" s="213" t="s">
        <v>1</v>
      </c>
      <c r="F266" s="214" t="s">
        <v>231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150</v>
      </c>
      <c r="AU266" s="220" t="s">
        <v>80</v>
      </c>
      <c r="AV266" s="11" t="s">
        <v>78</v>
      </c>
      <c r="AW266" s="11" t="s">
        <v>35</v>
      </c>
      <c r="AX266" s="11" t="s">
        <v>73</v>
      </c>
      <c r="AY266" s="220" t="s">
        <v>141</v>
      </c>
    </row>
    <row r="267" s="12" customFormat="1">
      <c r="B267" s="221"/>
      <c r="C267" s="222"/>
      <c r="D267" s="212" t="s">
        <v>150</v>
      </c>
      <c r="E267" s="223" t="s">
        <v>1</v>
      </c>
      <c r="F267" s="224" t="s">
        <v>295</v>
      </c>
      <c r="G267" s="222"/>
      <c r="H267" s="225">
        <v>0.46200000000000002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150</v>
      </c>
      <c r="AU267" s="231" t="s">
        <v>80</v>
      </c>
      <c r="AV267" s="12" t="s">
        <v>80</v>
      </c>
      <c r="AW267" s="12" t="s">
        <v>35</v>
      </c>
      <c r="AX267" s="12" t="s">
        <v>78</v>
      </c>
      <c r="AY267" s="231" t="s">
        <v>141</v>
      </c>
    </row>
    <row r="268" s="1" customFormat="1" ht="14.4" customHeight="1">
      <c r="B268" s="37"/>
      <c r="C268" s="198" t="s">
        <v>306</v>
      </c>
      <c r="D268" s="198" t="s">
        <v>143</v>
      </c>
      <c r="E268" s="199" t="s">
        <v>307</v>
      </c>
      <c r="F268" s="200" t="s">
        <v>308</v>
      </c>
      <c r="G268" s="201" t="s">
        <v>309</v>
      </c>
      <c r="H268" s="202">
        <v>12</v>
      </c>
      <c r="I268" s="203"/>
      <c r="J268" s="204">
        <f>ROUND(I268*H268,2)</f>
        <v>0</v>
      </c>
      <c r="K268" s="200" t="s">
        <v>147</v>
      </c>
      <c r="L268" s="42"/>
      <c r="M268" s="205" t="s">
        <v>1</v>
      </c>
      <c r="N268" s="206" t="s">
        <v>44</v>
      </c>
      <c r="O268" s="78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AR268" s="16" t="s">
        <v>310</v>
      </c>
      <c r="AT268" s="16" t="s">
        <v>143</v>
      </c>
      <c r="AU268" s="16" t="s">
        <v>80</v>
      </c>
      <c r="AY268" s="16" t="s">
        <v>141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6" t="s">
        <v>78</v>
      </c>
      <c r="BK268" s="209">
        <f>ROUND(I268*H268,2)</f>
        <v>0</v>
      </c>
      <c r="BL268" s="16" t="s">
        <v>310</v>
      </c>
      <c r="BM268" s="16" t="s">
        <v>311</v>
      </c>
    </row>
    <row r="269" s="11" customFormat="1">
      <c r="B269" s="210"/>
      <c r="C269" s="211"/>
      <c r="D269" s="212" t="s">
        <v>150</v>
      </c>
      <c r="E269" s="213" t="s">
        <v>1</v>
      </c>
      <c r="F269" s="214" t="s">
        <v>231</v>
      </c>
      <c r="G269" s="211"/>
      <c r="H269" s="213" t="s">
        <v>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150</v>
      </c>
      <c r="AU269" s="220" t="s">
        <v>80</v>
      </c>
      <c r="AV269" s="11" t="s">
        <v>78</v>
      </c>
      <c r="AW269" s="11" t="s">
        <v>35</v>
      </c>
      <c r="AX269" s="11" t="s">
        <v>73</v>
      </c>
      <c r="AY269" s="220" t="s">
        <v>141</v>
      </c>
    </row>
    <row r="270" s="12" customFormat="1">
      <c r="B270" s="221"/>
      <c r="C270" s="222"/>
      <c r="D270" s="212" t="s">
        <v>150</v>
      </c>
      <c r="E270" s="223" t="s">
        <v>1</v>
      </c>
      <c r="F270" s="224" t="s">
        <v>312</v>
      </c>
      <c r="G270" s="222"/>
      <c r="H270" s="225">
        <v>10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150</v>
      </c>
      <c r="AU270" s="231" t="s">
        <v>80</v>
      </c>
      <c r="AV270" s="12" t="s">
        <v>80</v>
      </c>
      <c r="AW270" s="12" t="s">
        <v>35</v>
      </c>
      <c r="AX270" s="12" t="s">
        <v>73</v>
      </c>
      <c r="AY270" s="231" t="s">
        <v>141</v>
      </c>
    </row>
    <row r="271" s="12" customFormat="1">
      <c r="B271" s="221"/>
      <c r="C271" s="222"/>
      <c r="D271" s="212" t="s">
        <v>150</v>
      </c>
      <c r="E271" s="223" t="s">
        <v>1</v>
      </c>
      <c r="F271" s="224" t="s">
        <v>313</v>
      </c>
      <c r="G271" s="222"/>
      <c r="H271" s="225">
        <v>2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150</v>
      </c>
      <c r="AU271" s="231" t="s">
        <v>80</v>
      </c>
      <c r="AV271" s="12" t="s">
        <v>80</v>
      </c>
      <c r="AW271" s="12" t="s">
        <v>35</v>
      </c>
      <c r="AX271" s="12" t="s">
        <v>73</v>
      </c>
      <c r="AY271" s="231" t="s">
        <v>141</v>
      </c>
    </row>
    <row r="272" s="13" customFormat="1">
      <c r="B272" s="232"/>
      <c r="C272" s="233"/>
      <c r="D272" s="212" t="s">
        <v>150</v>
      </c>
      <c r="E272" s="234" t="s">
        <v>1</v>
      </c>
      <c r="F272" s="235" t="s">
        <v>155</v>
      </c>
      <c r="G272" s="233"/>
      <c r="H272" s="236">
        <v>12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150</v>
      </c>
      <c r="AU272" s="242" t="s">
        <v>80</v>
      </c>
      <c r="AV272" s="13" t="s">
        <v>148</v>
      </c>
      <c r="AW272" s="13" t="s">
        <v>35</v>
      </c>
      <c r="AX272" s="13" t="s">
        <v>78</v>
      </c>
      <c r="AY272" s="242" t="s">
        <v>141</v>
      </c>
    </row>
    <row r="273" s="1" customFormat="1" ht="14.4" customHeight="1">
      <c r="B273" s="37"/>
      <c r="C273" s="254" t="s">
        <v>7</v>
      </c>
      <c r="D273" s="254" t="s">
        <v>298</v>
      </c>
      <c r="E273" s="255" t="s">
        <v>314</v>
      </c>
      <c r="F273" s="256" t="s">
        <v>315</v>
      </c>
      <c r="G273" s="257" t="s">
        <v>200</v>
      </c>
      <c r="H273" s="258">
        <v>0.0050000000000000001</v>
      </c>
      <c r="I273" s="259"/>
      <c r="J273" s="260">
        <f>ROUND(I273*H273,2)</f>
        <v>0</v>
      </c>
      <c r="K273" s="256" t="s">
        <v>147</v>
      </c>
      <c r="L273" s="261"/>
      <c r="M273" s="262" t="s">
        <v>1</v>
      </c>
      <c r="N273" s="263" t="s">
        <v>44</v>
      </c>
      <c r="O273" s="78"/>
      <c r="P273" s="207">
        <f>O273*H273</f>
        <v>0</v>
      </c>
      <c r="Q273" s="207">
        <v>1</v>
      </c>
      <c r="R273" s="207">
        <f>Q273*H273</f>
        <v>0.0050000000000000001</v>
      </c>
      <c r="S273" s="207">
        <v>0</v>
      </c>
      <c r="T273" s="208">
        <f>S273*H273</f>
        <v>0</v>
      </c>
      <c r="AR273" s="16" t="s">
        <v>203</v>
      </c>
      <c r="AT273" s="16" t="s">
        <v>298</v>
      </c>
      <c r="AU273" s="16" t="s">
        <v>80</v>
      </c>
      <c r="AY273" s="16" t="s">
        <v>141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6" t="s">
        <v>78</v>
      </c>
      <c r="BK273" s="209">
        <f>ROUND(I273*H273,2)</f>
        <v>0</v>
      </c>
      <c r="BL273" s="16" t="s">
        <v>148</v>
      </c>
      <c r="BM273" s="16" t="s">
        <v>316</v>
      </c>
    </row>
    <row r="274" s="11" customFormat="1">
      <c r="B274" s="210"/>
      <c r="C274" s="211"/>
      <c r="D274" s="212" t="s">
        <v>150</v>
      </c>
      <c r="E274" s="213" t="s">
        <v>1</v>
      </c>
      <c r="F274" s="214" t="s">
        <v>231</v>
      </c>
      <c r="G274" s="211"/>
      <c r="H274" s="213" t="s">
        <v>1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150</v>
      </c>
      <c r="AU274" s="220" t="s">
        <v>80</v>
      </c>
      <c r="AV274" s="11" t="s">
        <v>78</v>
      </c>
      <c r="AW274" s="11" t="s">
        <v>35</v>
      </c>
      <c r="AX274" s="11" t="s">
        <v>73</v>
      </c>
      <c r="AY274" s="220" t="s">
        <v>141</v>
      </c>
    </row>
    <row r="275" s="12" customFormat="1">
      <c r="B275" s="221"/>
      <c r="C275" s="222"/>
      <c r="D275" s="212" t="s">
        <v>150</v>
      </c>
      <c r="E275" s="223" t="s">
        <v>1</v>
      </c>
      <c r="F275" s="224" t="s">
        <v>317</v>
      </c>
      <c r="G275" s="222"/>
      <c r="H275" s="225">
        <v>0.0050000000000000001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150</v>
      </c>
      <c r="AU275" s="231" t="s">
        <v>80</v>
      </c>
      <c r="AV275" s="12" t="s">
        <v>80</v>
      </c>
      <c r="AW275" s="12" t="s">
        <v>35</v>
      </c>
      <c r="AX275" s="12" t="s">
        <v>78</v>
      </c>
      <c r="AY275" s="231" t="s">
        <v>141</v>
      </c>
    </row>
    <row r="276" s="1" customFormat="1" ht="14.4" customHeight="1">
      <c r="B276" s="37"/>
      <c r="C276" s="198" t="s">
        <v>318</v>
      </c>
      <c r="D276" s="198" t="s">
        <v>143</v>
      </c>
      <c r="E276" s="199" t="s">
        <v>319</v>
      </c>
      <c r="F276" s="200" t="s">
        <v>320</v>
      </c>
      <c r="G276" s="201" t="s">
        <v>146</v>
      </c>
      <c r="H276" s="202">
        <v>1.6040000000000001</v>
      </c>
      <c r="I276" s="203"/>
      <c r="J276" s="204">
        <f>ROUND(I276*H276,2)</f>
        <v>0</v>
      </c>
      <c r="K276" s="200" t="s">
        <v>147</v>
      </c>
      <c r="L276" s="42"/>
      <c r="M276" s="205" t="s">
        <v>1</v>
      </c>
      <c r="N276" s="206" t="s">
        <v>44</v>
      </c>
      <c r="O276" s="78"/>
      <c r="P276" s="207">
        <f>O276*H276</f>
        <v>0</v>
      </c>
      <c r="Q276" s="207">
        <v>1.8907700000000001</v>
      </c>
      <c r="R276" s="207">
        <f>Q276*H276</f>
        <v>3.0327950800000001</v>
      </c>
      <c r="S276" s="207">
        <v>0</v>
      </c>
      <c r="T276" s="208">
        <f>S276*H276</f>
        <v>0</v>
      </c>
      <c r="AR276" s="16" t="s">
        <v>148</v>
      </c>
      <c r="AT276" s="16" t="s">
        <v>143</v>
      </c>
      <c r="AU276" s="16" t="s">
        <v>80</v>
      </c>
      <c r="AY276" s="16" t="s">
        <v>141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6" t="s">
        <v>78</v>
      </c>
      <c r="BK276" s="209">
        <f>ROUND(I276*H276,2)</f>
        <v>0</v>
      </c>
      <c r="BL276" s="16" t="s">
        <v>148</v>
      </c>
      <c r="BM276" s="16" t="s">
        <v>321</v>
      </c>
    </row>
    <row r="277" s="11" customFormat="1">
      <c r="B277" s="210"/>
      <c r="C277" s="211"/>
      <c r="D277" s="212" t="s">
        <v>150</v>
      </c>
      <c r="E277" s="213" t="s">
        <v>1</v>
      </c>
      <c r="F277" s="214" t="s">
        <v>151</v>
      </c>
      <c r="G277" s="211"/>
      <c r="H277" s="213" t="s">
        <v>1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150</v>
      </c>
      <c r="AU277" s="220" t="s">
        <v>80</v>
      </c>
      <c r="AV277" s="11" t="s">
        <v>78</v>
      </c>
      <c r="AW277" s="11" t="s">
        <v>35</v>
      </c>
      <c r="AX277" s="11" t="s">
        <v>73</v>
      </c>
      <c r="AY277" s="220" t="s">
        <v>141</v>
      </c>
    </row>
    <row r="278" s="11" customFormat="1">
      <c r="B278" s="210"/>
      <c r="C278" s="211"/>
      <c r="D278" s="212" t="s">
        <v>150</v>
      </c>
      <c r="E278" s="213" t="s">
        <v>1</v>
      </c>
      <c r="F278" s="214" t="s">
        <v>152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150</v>
      </c>
      <c r="AU278" s="220" t="s">
        <v>80</v>
      </c>
      <c r="AV278" s="11" t="s">
        <v>78</v>
      </c>
      <c r="AW278" s="11" t="s">
        <v>35</v>
      </c>
      <c r="AX278" s="11" t="s">
        <v>73</v>
      </c>
      <c r="AY278" s="220" t="s">
        <v>141</v>
      </c>
    </row>
    <row r="279" s="12" customFormat="1">
      <c r="B279" s="221"/>
      <c r="C279" s="222"/>
      <c r="D279" s="212" t="s">
        <v>150</v>
      </c>
      <c r="E279" s="223" t="s">
        <v>1</v>
      </c>
      <c r="F279" s="224" t="s">
        <v>322</v>
      </c>
      <c r="G279" s="222"/>
      <c r="H279" s="225">
        <v>0.064000000000000001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150</v>
      </c>
      <c r="AU279" s="231" t="s">
        <v>80</v>
      </c>
      <c r="AV279" s="12" t="s">
        <v>80</v>
      </c>
      <c r="AW279" s="12" t="s">
        <v>35</v>
      </c>
      <c r="AX279" s="12" t="s">
        <v>73</v>
      </c>
      <c r="AY279" s="231" t="s">
        <v>141</v>
      </c>
    </row>
    <row r="280" s="14" customFormat="1">
      <c r="B280" s="243"/>
      <c r="C280" s="244"/>
      <c r="D280" s="212" t="s">
        <v>150</v>
      </c>
      <c r="E280" s="245" t="s">
        <v>1</v>
      </c>
      <c r="F280" s="246" t="s">
        <v>164</v>
      </c>
      <c r="G280" s="244"/>
      <c r="H280" s="247">
        <v>0.064000000000000001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150</v>
      </c>
      <c r="AU280" s="253" t="s">
        <v>80</v>
      </c>
      <c r="AV280" s="14" t="s">
        <v>165</v>
      </c>
      <c r="AW280" s="14" t="s">
        <v>35</v>
      </c>
      <c r="AX280" s="14" t="s">
        <v>73</v>
      </c>
      <c r="AY280" s="253" t="s">
        <v>141</v>
      </c>
    </row>
    <row r="281" s="11" customFormat="1">
      <c r="B281" s="210"/>
      <c r="C281" s="211"/>
      <c r="D281" s="212" t="s">
        <v>150</v>
      </c>
      <c r="E281" s="213" t="s">
        <v>1</v>
      </c>
      <c r="F281" s="214" t="s">
        <v>159</v>
      </c>
      <c r="G281" s="211"/>
      <c r="H281" s="213" t="s">
        <v>1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150</v>
      </c>
      <c r="AU281" s="220" t="s">
        <v>80</v>
      </c>
      <c r="AV281" s="11" t="s">
        <v>78</v>
      </c>
      <c r="AW281" s="11" t="s">
        <v>35</v>
      </c>
      <c r="AX281" s="11" t="s">
        <v>73</v>
      </c>
      <c r="AY281" s="220" t="s">
        <v>141</v>
      </c>
    </row>
    <row r="282" s="11" customFormat="1">
      <c r="B282" s="210"/>
      <c r="C282" s="211"/>
      <c r="D282" s="212" t="s">
        <v>150</v>
      </c>
      <c r="E282" s="213" t="s">
        <v>1</v>
      </c>
      <c r="F282" s="214" t="s">
        <v>160</v>
      </c>
      <c r="G282" s="211"/>
      <c r="H282" s="213" t="s">
        <v>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150</v>
      </c>
      <c r="AU282" s="220" t="s">
        <v>80</v>
      </c>
      <c r="AV282" s="11" t="s">
        <v>78</v>
      </c>
      <c r="AW282" s="11" t="s">
        <v>35</v>
      </c>
      <c r="AX282" s="11" t="s">
        <v>73</v>
      </c>
      <c r="AY282" s="220" t="s">
        <v>141</v>
      </c>
    </row>
    <row r="283" s="11" customFormat="1">
      <c r="B283" s="210"/>
      <c r="C283" s="211"/>
      <c r="D283" s="212" t="s">
        <v>150</v>
      </c>
      <c r="E283" s="213" t="s">
        <v>1</v>
      </c>
      <c r="F283" s="214" t="s">
        <v>207</v>
      </c>
      <c r="G283" s="211"/>
      <c r="H283" s="213" t="s">
        <v>1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150</v>
      </c>
      <c r="AU283" s="220" t="s">
        <v>80</v>
      </c>
      <c r="AV283" s="11" t="s">
        <v>78</v>
      </c>
      <c r="AW283" s="11" t="s">
        <v>35</v>
      </c>
      <c r="AX283" s="11" t="s">
        <v>73</v>
      </c>
      <c r="AY283" s="220" t="s">
        <v>141</v>
      </c>
    </row>
    <row r="284" s="12" customFormat="1">
      <c r="B284" s="221"/>
      <c r="C284" s="222"/>
      <c r="D284" s="212" t="s">
        <v>150</v>
      </c>
      <c r="E284" s="223" t="s">
        <v>1</v>
      </c>
      <c r="F284" s="224" t="s">
        <v>323</v>
      </c>
      <c r="G284" s="222"/>
      <c r="H284" s="225">
        <v>0.89500000000000002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150</v>
      </c>
      <c r="AU284" s="231" t="s">
        <v>80</v>
      </c>
      <c r="AV284" s="12" t="s">
        <v>80</v>
      </c>
      <c r="AW284" s="12" t="s">
        <v>35</v>
      </c>
      <c r="AX284" s="12" t="s">
        <v>73</v>
      </c>
      <c r="AY284" s="231" t="s">
        <v>141</v>
      </c>
    </row>
    <row r="285" s="14" customFormat="1">
      <c r="B285" s="243"/>
      <c r="C285" s="244"/>
      <c r="D285" s="212" t="s">
        <v>150</v>
      </c>
      <c r="E285" s="245" t="s">
        <v>1</v>
      </c>
      <c r="F285" s="246" t="s">
        <v>164</v>
      </c>
      <c r="G285" s="244"/>
      <c r="H285" s="247">
        <v>0.89500000000000002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AT285" s="253" t="s">
        <v>150</v>
      </c>
      <c r="AU285" s="253" t="s">
        <v>80</v>
      </c>
      <c r="AV285" s="14" t="s">
        <v>165</v>
      </c>
      <c r="AW285" s="14" t="s">
        <v>35</v>
      </c>
      <c r="AX285" s="14" t="s">
        <v>73</v>
      </c>
      <c r="AY285" s="253" t="s">
        <v>141</v>
      </c>
    </row>
    <row r="286" s="11" customFormat="1">
      <c r="B286" s="210"/>
      <c r="C286" s="211"/>
      <c r="D286" s="212" t="s">
        <v>150</v>
      </c>
      <c r="E286" s="213" t="s">
        <v>1</v>
      </c>
      <c r="F286" s="214" t="s">
        <v>208</v>
      </c>
      <c r="G286" s="211"/>
      <c r="H286" s="213" t="s">
        <v>1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150</v>
      </c>
      <c r="AU286" s="220" t="s">
        <v>80</v>
      </c>
      <c r="AV286" s="11" t="s">
        <v>78</v>
      </c>
      <c r="AW286" s="11" t="s">
        <v>35</v>
      </c>
      <c r="AX286" s="11" t="s">
        <v>73</v>
      </c>
      <c r="AY286" s="220" t="s">
        <v>141</v>
      </c>
    </row>
    <row r="287" s="12" customFormat="1">
      <c r="B287" s="221"/>
      <c r="C287" s="222"/>
      <c r="D287" s="212" t="s">
        <v>150</v>
      </c>
      <c r="E287" s="223" t="s">
        <v>1</v>
      </c>
      <c r="F287" s="224" t="s">
        <v>324</v>
      </c>
      <c r="G287" s="222"/>
      <c r="H287" s="225">
        <v>0.34499999999999997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150</v>
      </c>
      <c r="AU287" s="231" t="s">
        <v>80</v>
      </c>
      <c r="AV287" s="12" t="s">
        <v>80</v>
      </c>
      <c r="AW287" s="12" t="s">
        <v>35</v>
      </c>
      <c r="AX287" s="12" t="s">
        <v>73</v>
      </c>
      <c r="AY287" s="231" t="s">
        <v>141</v>
      </c>
    </row>
    <row r="288" s="12" customFormat="1">
      <c r="B288" s="221"/>
      <c r="C288" s="222"/>
      <c r="D288" s="212" t="s">
        <v>150</v>
      </c>
      <c r="E288" s="223" t="s">
        <v>1</v>
      </c>
      <c r="F288" s="224" t="s">
        <v>325</v>
      </c>
      <c r="G288" s="222"/>
      <c r="H288" s="225">
        <v>0.29999999999999999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150</v>
      </c>
      <c r="AU288" s="231" t="s">
        <v>80</v>
      </c>
      <c r="AV288" s="12" t="s">
        <v>80</v>
      </c>
      <c r="AW288" s="12" t="s">
        <v>35</v>
      </c>
      <c r="AX288" s="12" t="s">
        <v>73</v>
      </c>
      <c r="AY288" s="231" t="s">
        <v>141</v>
      </c>
    </row>
    <row r="289" s="14" customFormat="1">
      <c r="B289" s="243"/>
      <c r="C289" s="244"/>
      <c r="D289" s="212" t="s">
        <v>150</v>
      </c>
      <c r="E289" s="245" t="s">
        <v>1</v>
      </c>
      <c r="F289" s="246" t="s">
        <v>164</v>
      </c>
      <c r="G289" s="244"/>
      <c r="H289" s="247">
        <v>0.64500000000000002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AT289" s="253" t="s">
        <v>150</v>
      </c>
      <c r="AU289" s="253" t="s">
        <v>80</v>
      </c>
      <c r="AV289" s="14" t="s">
        <v>165</v>
      </c>
      <c r="AW289" s="14" t="s">
        <v>35</v>
      </c>
      <c r="AX289" s="14" t="s">
        <v>73</v>
      </c>
      <c r="AY289" s="253" t="s">
        <v>141</v>
      </c>
    </row>
    <row r="290" s="13" customFormat="1">
      <c r="B290" s="232"/>
      <c r="C290" s="233"/>
      <c r="D290" s="212" t="s">
        <v>150</v>
      </c>
      <c r="E290" s="234" t="s">
        <v>1</v>
      </c>
      <c r="F290" s="235" t="s">
        <v>155</v>
      </c>
      <c r="G290" s="233"/>
      <c r="H290" s="236">
        <v>1.6040000000000001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150</v>
      </c>
      <c r="AU290" s="242" t="s">
        <v>80</v>
      </c>
      <c r="AV290" s="13" t="s">
        <v>148</v>
      </c>
      <c r="AW290" s="13" t="s">
        <v>35</v>
      </c>
      <c r="AX290" s="13" t="s">
        <v>78</v>
      </c>
      <c r="AY290" s="242" t="s">
        <v>141</v>
      </c>
    </row>
    <row r="291" s="10" customFormat="1" ht="22.8" customHeight="1">
      <c r="B291" s="182"/>
      <c r="C291" s="183"/>
      <c r="D291" s="184" t="s">
        <v>72</v>
      </c>
      <c r="E291" s="196" t="s">
        <v>193</v>
      </c>
      <c r="F291" s="196" t="s">
        <v>326</v>
      </c>
      <c r="G291" s="183"/>
      <c r="H291" s="183"/>
      <c r="I291" s="186"/>
      <c r="J291" s="197">
        <f>BK291</f>
        <v>0</v>
      </c>
      <c r="K291" s="183"/>
      <c r="L291" s="188"/>
      <c r="M291" s="189"/>
      <c r="N291" s="190"/>
      <c r="O291" s="190"/>
      <c r="P291" s="191">
        <f>SUM(P292:P491)</f>
        <v>0</v>
      </c>
      <c r="Q291" s="190"/>
      <c r="R291" s="191">
        <f>SUM(R292:R491)</f>
        <v>34.575879130000004</v>
      </c>
      <c r="S291" s="190"/>
      <c r="T291" s="192">
        <f>SUM(T292:T491)</f>
        <v>0</v>
      </c>
      <c r="AR291" s="193" t="s">
        <v>78</v>
      </c>
      <c r="AT291" s="194" t="s">
        <v>72</v>
      </c>
      <c r="AU291" s="194" t="s">
        <v>78</v>
      </c>
      <c r="AY291" s="193" t="s">
        <v>141</v>
      </c>
      <c r="BK291" s="195">
        <f>SUM(BK292:BK491)</f>
        <v>0</v>
      </c>
    </row>
    <row r="292" s="1" customFormat="1" ht="14.4" customHeight="1">
      <c r="B292" s="37"/>
      <c r="C292" s="198" t="s">
        <v>327</v>
      </c>
      <c r="D292" s="198" t="s">
        <v>143</v>
      </c>
      <c r="E292" s="199" t="s">
        <v>328</v>
      </c>
      <c r="F292" s="200" t="s">
        <v>329</v>
      </c>
      <c r="G292" s="201" t="s">
        <v>237</v>
      </c>
      <c r="H292" s="202">
        <v>3.0339999999999998</v>
      </c>
      <c r="I292" s="203"/>
      <c r="J292" s="204">
        <f>ROUND(I292*H292,2)</f>
        <v>0</v>
      </c>
      <c r="K292" s="200" t="s">
        <v>1</v>
      </c>
      <c r="L292" s="42"/>
      <c r="M292" s="205" t="s">
        <v>1</v>
      </c>
      <c r="N292" s="206" t="s">
        <v>44</v>
      </c>
      <c r="O292" s="78"/>
      <c r="P292" s="207">
        <f>O292*H292</f>
        <v>0</v>
      </c>
      <c r="Q292" s="207">
        <v>0.0023999999999999998</v>
      </c>
      <c r="R292" s="207">
        <f>Q292*H292</f>
        <v>0.0072815999999999992</v>
      </c>
      <c r="S292" s="207">
        <v>0</v>
      </c>
      <c r="T292" s="208">
        <f>S292*H292</f>
        <v>0</v>
      </c>
      <c r="AR292" s="16" t="s">
        <v>148</v>
      </c>
      <c r="AT292" s="16" t="s">
        <v>143</v>
      </c>
      <c r="AU292" s="16" t="s">
        <v>80</v>
      </c>
      <c r="AY292" s="16" t="s">
        <v>141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6" t="s">
        <v>78</v>
      </c>
      <c r="BK292" s="209">
        <f>ROUND(I292*H292,2)</f>
        <v>0</v>
      </c>
      <c r="BL292" s="16" t="s">
        <v>148</v>
      </c>
      <c r="BM292" s="16" t="s">
        <v>330</v>
      </c>
    </row>
    <row r="293" s="11" customFormat="1">
      <c r="B293" s="210"/>
      <c r="C293" s="211"/>
      <c r="D293" s="212" t="s">
        <v>150</v>
      </c>
      <c r="E293" s="213" t="s">
        <v>1</v>
      </c>
      <c r="F293" s="214" t="s">
        <v>216</v>
      </c>
      <c r="G293" s="211"/>
      <c r="H293" s="213" t="s">
        <v>1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150</v>
      </c>
      <c r="AU293" s="220" t="s">
        <v>80</v>
      </c>
      <c r="AV293" s="11" t="s">
        <v>78</v>
      </c>
      <c r="AW293" s="11" t="s">
        <v>35</v>
      </c>
      <c r="AX293" s="11" t="s">
        <v>73</v>
      </c>
      <c r="AY293" s="220" t="s">
        <v>141</v>
      </c>
    </row>
    <row r="294" s="11" customFormat="1">
      <c r="B294" s="210"/>
      <c r="C294" s="211"/>
      <c r="D294" s="212" t="s">
        <v>150</v>
      </c>
      <c r="E294" s="213" t="s">
        <v>1</v>
      </c>
      <c r="F294" s="214" t="s">
        <v>231</v>
      </c>
      <c r="G294" s="211"/>
      <c r="H294" s="213" t="s">
        <v>1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150</v>
      </c>
      <c r="AU294" s="220" t="s">
        <v>80</v>
      </c>
      <c r="AV294" s="11" t="s">
        <v>78</v>
      </c>
      <c r="AW294" s="11" t="s">
        <v>35</v>
      </c>
      <c r="AX294" s="11" t="s">
        <v>73</v>
      </c>
      <c r="AY294" s="220" t="s">
        <v>141</v>
      </c>
    </row>
    <row r="295" s="11" customFormat="1">
      <c r="B295" s="210"/>
      <c r="C295" s="211"/>
      <c r="D295" s="212" t="s">
        <v>150</v>
      </c>
      <c r="E295" s="213" t="s">
        <v>1</v>
      </c>
      <c r="F295" s="214" t="s">
        <v>331</v>
      </c>
      <c r="G295" s="211"/>
      <c r="H295" s="213" t="s">
        <v>1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150</v>
      </c>
      <c r="AU295" s="220" t="s">
        <v>80</v>
      </c>
      <c r="AV295" s="11" t="s">
        <v>78</v>
      </c>
      <c r="AW295" s="11" t="s">
        <v>35</v>
      </c>
      <c r="AX295" s="11" t="s">
        <v>73</v>
      </c>
      <c r="AY295" s="220" t="s">
        <v>141</v>
      </c>
    </row>
    <row r="296" s="12" customFormat="1">
      <c r="B296" s="221"/>
      <c r="C296" s="222"/>
      <c r="D296" s="212" t="s">
        <v>150</v>
      </c>
      <c r="E296" s="223" t="s">
        <v>1</v>
      </c>
      <c r="F296" s="224" t="s">
        <v>332</v>
      </c>
      <c r="G296" s="222"/>
      <c r="H296" s="225">
        <v>3.0339999999999998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AT296" s="231" t="s">
        <v>150</v>
      </c>
      <c r="AU296" s="231" t="s">
        <v>80</v>
      </c>
      <c r="AV296" s="12" t="s">
        <v>80</v>
      </c>
      <c r="AW296" s="12" t="s">
        <v>35</v>
      </c>
      <c r="AX296" s="12" t="s">
        <v>78</v>
      </c>
      <c r="AY296" s="231" t="s">
        <v>141</v>
      </c>
    </row>
    <row r="297" s="1" customFormat="1" ht="14.4" customHeight="1">
      <c r="B297" s="37"/>
      <c r="C297" s="198" t="s">
        <v>333</v>
      </c>
      <c r="D297" s="198" t="s">
        <v>143</v>
      </c>
      <c r="E297" s="199" t="s">
        <v>334</v>
      </c>
      <c r="F297" s="200" t="s">
        <v>335</v>
      </c>
      <c r="G297" s="201" t="s">
        <v>237</v>
      </c>
      <c r="H297" s="202">
        <v>215.69999999999999</v>
      </c>
      <c r="I297" s="203"/>
      <c r="J297" s="204">
        <f>ROUND(I297*H297,2)</f>
        <v>0</v>
      </c>
      <c r="K297" s="200" t="s">
        <v>147</v>
      </c>
      <c r="L297" s="42"/>
      <c r="M297" s="205" t="s">
        <v>1</v>
      </c>
      <c r="N297" s="206" t="s">
        <v>44</v>
      </c>
      <c r="O297" s="78"/>
      <c r="P297" s="207">
        <f>O297*H297</f>
        <v>0</v>
      </c>
      <c r="Q297" s="207">
        <v>0.0030000000000000001</v>
      </c>
      <c r="R297" s="207">
        <f>Q297*H297</f>
        <v>0.64710000000000001</v>
      </c>
      <c r="S297" s="207">
        <v>0</v>
      </c>
      <c r="T297" s="208">
        <f>S297*H297</f>
        <v>0</v>
      </c>
      <c r="AR297" s="16" t="s">
        <v>148</v>
      </c>
      <c r="AT297" s="16" t="s">
        <v>143</v>
      </c>
      <c r="AU297" s="16" t="s">
        <v>80</v>
      </c>
      <c r="AY297" s="16" t="s">
        <v>141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6" t="s">
        <v>78</v>
      </c>
      <c r="BK297" s="209">
        <f>ROUND(I297*H297,2)</f>
        <v>0</v>
      </c>
      <c r="BL297" s="16" t="s">
        <v>148</v>
      </c>
      <c r="BM297" s="16" t="s">
        <v>336</v>
      </c>
    </row>
    <row r="298" s="11" customFormat="1">
      <c r="B298" s="210"/>
      <c r="C298" s="211"/>
      <c r="D298" s="212" t="s">
        <v>150</v>
      </c>
      <c r="E298" s="213" t="s">
        <v>1</v>
      </c>
      <c r="F298" s="214" t="s">
        <v>337</v>
      </c>
      <c r="G298" s="211"/>
      <c r="H298" s="213" t="s">
        <v>1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150</v>
      </c>
      <c r="AU298" s="220" t="s">
        <v>80</v>
      </c>
      <c r="AV298" s="11" t="s">
        <v>78</v>
      </c>
      <c r="AW298" s="11" t="s">
        <v>35</v>
      </c>
      <c r="AX298" s="11" t="s">
        <v>73</v>
      </c>
      <c r="AY298" s="220" t="s">
        <v>141</v>
      </c>
    </row>
    <row r="299" s="11" customFormat="1">
      <c r="B299" s="210"/>
      <c r="C299" s="211"/>
      <c r="D299" s="212" t="s">
        <v>150</v>
      </c>
      <c r="E299" s="213" t="s">
        <v>1</v>
      </c>
      <c r="F299" s="214" t="s">
        <v>338</v>
      </c>
      <c r="G299" s="211"/>
      <c r="H299" s="213" t="s">
        <v>1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150</v>
      </c>
      <c r="AU299" s="220" t="s">
        <v>80</v>
      </c>
      <c r="AV299" s="11" t="s">
        <v>78</v>
      </c>
      <c r="AW299" s="11" t="s">
        <v>35</v>
      </c>
      <c r="AX299" s="11" t="s">
        <v>73</v>
      </c>
      <c r="AY299" s="220" t="s">
        <v>141</v>
      </c>
    </row>
    <row r="300" s="11" customFormat="1">
      <c r="B300" s="210"/>
      <c r="C300" s="211"/>
      <c r="D300" s="212" t="s">
        <v>150</v>
      </c>
      <c r="E300" s="213" t="s">
        <v>1</v>
      </c>
      <c r="F300" s="214" t="s">
        <v>216</v>
      </c>
      <c r="G300" s="211"/>
      <c r="H300" s="213" t="s">
        <v>1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150</v>
      </c>
      <c r="AU300" s="220" t="s">
        <v>80</v>
      </c>
      <c r="AV300" s="11" t="s">
        <v>78</v>
      </c>
      <c r="AW300" s="11" t="s">
        <v>35</v>
      </c>
      <c r="AX300" s="11" t="s">
        <v>73</v>
      </c>
      <c r="AY300" s="220" t="s">
        <v>141</v>
      </c>
    </row>
    <row r="301" s="12" customFormat="1">
      <c r="B301" s="221"/>
      <c r="C301" s="222"/>
      <c r="D301" s="212" t="s">
        <v>150</v>
      </c>
      <c r="E301" s="223" t="s">
        <v>1</v>
      </c>
      <c r="F301" s="224" t="s">
        <v>339</v>
      </c>
      <c r="G301" s="222"/>
      <c r="H301" s="225">
        <v>53.200000000000003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150</v>
      </c>
      <c r="AU301" s="231" t="s">
        <v>80</v>
      </c>
      <c r="AV301" s="12" t="s">
        <v>80</v>
      </c>
      <c r="AW301" s="12" t="s">
        <v>35</v>
      </c>
      <c r="AX301" s="12" t="s">
        <v>73</v>
      </c>
      <c r="AY301" s="231" t="s">
        <v>141</v>
      </c>
    </row>
    <row r="302" s="12" customFormat="1">
      <c r="B302" s="221"/>
      <c r="C302" s="222"/>
      <c r="D302" s="212" t="s">
        <v>150</v>
      </c>
      <c r="E302" s="223" t="s">
        <v>1</v>
      </c>
      <c r="F302" s="224" t="s">
        <v>340</v>
      </c>
      <c r="G302" s="222"/>
      <c r="H302" s="225">
        <v>8.6999999999999993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150</v>
      </c>
      <c r="AU302" s="231" t="s">
        <v>80</v>
      </c>
      <c r="AV302" s="12" t="s">
        <v>80</v>
      </c>
      <c r="AW302" s="12" t="s">
        <v>35</v>
      </c>
      <c r="AX302" s="12" t="s">
        <v>73</v>
      </c>
      <c r="AY302" s="231" t="s">
        <v>141</v>
      </c>
    </row>
    <row r="303" s="12" customFormat="1">
      <c r="B303" s="221"/>
      <c r="C303" s="222"/>
      <c r="D303" s="212" t="s">
        <v>150</v>
      </c>
      <c r="E303" s="223" t="s">
        <v>1</v>
      </c>
      <c r="F303" s="224" t="s">
        <v>341</v>
      </c>
      <c r="G303" s="222"/>
      <c r="H303" s="225">
        <v>3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150</v>
      </c>
      <c r="AU303" s="231" t="s">
        <v>80</v>
      </c>
      <c r="AV303" s="12" t="s">
        <v>80</v>
      </c>
      <c r="AW303" s="12" t="s">
        <v>35</v>
      </c>
      <c r="AX303" s="12" t="s">
        <v>73</v>
      </c>
      <c r="AY303" s="231" t="s">
        <v>141</v>
      </c>
    </row>
    <row r="304" s="12" customFormat="1">
      <c r="B304" s="221"/>
      <c r="C304" s="222"/>
      <c r="D304" s="212" t="s">
        <v>150</v>
      </c>
      <c r="E304" s="223" t="s">
        <v>1</v>
      </c>
      <c r="F304" s="224" t="s">
        <v>342</v>
      </c>
      <c r="G304" s="222"/>
      <c r="H304" s="225">
        <v>4.2000000000000002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150</v>
      </c>
      <c r="AU304" s="231" t="s">
        <v>80</v>
      </c>
      <c r="AV304" s="12" t="s">
        <v>80</v>
      </c>
      <c r="AW304" s="12" t="s">
        <v>35</v>
      </c>
      <c r="AX304" s="12" t="s">
        <v>73</v>
      </c>
      <c r="AY304" s="231" t="s">
        <v>141</v>
      </c>
    </row>
    <row r="305" s="12" customFormat="1">
      <c r="B305" s="221"/>
      <c r="C305" s="222"/>
      <c r="D305" s="212" t="s">
        <v>150</v>
      </c>
      <c r="E305" s="223" t="s">
        <v>1</v>
      </c>
      <c r="F305" s="224" t="s">
        <v>343</v>
      </c>
      <c r="G305" s="222"/>
      <c r="H305" s="225">
        <v>7.5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150</v>
      </c>
      <c r="AU305" s="231" t="s">
        <v>80</v>
      </c>
      <c r="AV305" s="12" t="s">
        <v>80</v>
      </c>
      <c r="AW305" s="12" t="s">
        <v>35</v>
      </c>
      <c r="AX305" s="12" t="s">
        <v>73</v>
      </c>
      <c r="AY305" s="231" t="s">
        <v>141</v>
      </c>
    </row>
    <row r="306" s="12" customFormat="1">
      <c r="B306" s="221"/>
      <c r="C306" s="222"/>
      <c r="D306" s="212" t="s">
        <v>150</v>
      </c>
      <c r="E306" s="223" t="s">
        <v>1</v>
      </c>
      <c r="F306" s="224" t="s">
        <v>344</v>
      </c>
      <c r="G306" s="222"/>
      <c r="H306" s="225">
        <v>4.4000000000000004</v>
      </c>
      <c r="I306" s="226"/>
      <c r="J306" s="222"/>
      <c r="K306" s="222"/>
      <c r="L306" s="227"/>
      <c r="M306" s="228"/>
      <c r="N306" s="229"/>
      <c r="O306" s="229"/>
      <c r="P306" s="229"/>
      <c r="Q306" s="229"/>
      <c r="R306" s="229"/>
      <c r="S306" s="229"/>
      <c r="T306" s="230"/>
      <c r="AT306" s="231" t="s">
        <v>150</v>
      </c>
      <c r="AU306" s="231" t="s">
        <v>80</v>
      </c>
      <c r="AV306" s="12" t="s">
        <v>80</v>
      </c>
      <c r="AW306" s="12" t="s">
        <v>35</v>
      </c>
      <c r="AX306" s="12" t="s">
        <v>73</v>
      </c>
      <c r="AY306" s="231" t="s">
        <v>141</v>
      </c>
    </row>
    <row r="307" s="12" customFormat="1">
      <c r="B307" s="221"/>
      <c r="C307" s="222"/>
      <c r="D307" s="212" t="s">
        <v>150</v>
      </c>
      <c r="E307" s="223" t="s">
        <v>1</v>
      </c>
      <c r="F307" s="224" t="s">
        <v>345</v>
      </c>
      <c r="G307" s="222"/>
      <c r="H307" s="225">
        <v>4.9000000000000004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150</v>
      </c>
      <c r="AU307" s="231" t="s">
        <v>80</v>
      </c>
      <c r="AV307" s="12" t="s">
        <v>80</v>
      </c>
      <c r="AW307" s="12" t="s">
        <v>35</v>
      </c>
      <c r="AX307" s="12" t="s">
        <v>73</v>
      </c>
      <c r="AY307" s="231" t="s">
        <v>141</v>
      </c>
    </row>
    <row r="308" s="12" customFormat="1">
      <c r="B308" s="221"/>
      <c r="C308" s="222"/>
      <c r="D308" s="212" t="s">
        <v>150</v>
      </c>
      <c r="E308" s="223" t="s">
        <v>1</v>
      </c>
      <c r="F308" s="224" t="s">
        <v>346</v>
      </c>
      <c r="G308" s="222"/>
      <c r="H308" s="225">
        <v>5.4000000000000004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150</v>
      </c>
      <c r="AU308" s="231" t="s">
        <v>80</v>
      </c>
      <c r="AV308" s="12" t="s">
        <v>80</v>
      </c>
      <c r="AW308" s="12" t="s">
        <v>35</v>
      </c>
      <c r="AX308" s="12" t="s">
        <v>73</v>
      </c>
      <c r="AY308" s="231" t="s">
        <v>141</v>
      </c>
    </row>
    <row r="309" s="12" customFormat="1">
      <c r="B309" s="221"/>
      <c r="C309" s="222"/>
      <c r="D309" s="212" t="s">
        <v>150</v>
      </c>
      <c r="E309" s="223" t="s">
        <v>1</v>
      </c>
      <c r="F309" s="224" t="s">
        <v>347</v>
      </c>
      <c r="G309" s="222"/>
      <c r="H309" s="225">
        <v>17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150</v>
      </c>
      <c r="AU309" s="231" t="s">
        <v>80</v>
      </c>
      <c r="AV309" s="12" t="s">
        <v>80</v>
      </c>
      <c r="AW309" s="12" t="s">
        <v>35</v>
      </c>
      <c r="AX309" s="12" t="s">
        <v>73</v>
      </c>
      <c r="AY309" s="231" t="s">
        <v>141</v>
      </c>
    </row>
    <row r="310" s="12" customFormat="1">
      <c r="B310" s="221"/>
      <c r="C310" s="222"/>
      <c r="D310" s="212" t="s">
        <v>150</v>
      </c>
      <c r="E310" s="223" t="s">
        <v>1</v>
      </c>
      <c r="F310" s="224" t="s">
        <v>348</v>
      </c>
      <c r="G310" s="222"/>
      <c r="H310" s="225">
        <v>17.300000000000001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150</v>
      </c>
      <c r="AU310" s="231" t="s">
        <v>80</v>
      </c>
      <c r="AV310" s="12" t="s">
        <v>80</v>
      </c>
      <c r="AW310" s="12" t="s">
        <v>35</v>
      </c>
      <c r="AX310" s="12" t="s">
        <v>73</v>
      </c>
      <c r="AY310" s="231" t="s">
        <v>141</v>
      </c>
    </row>
    <row r="311" s="12" customFormat="1">
      <c r="B311" s="221"/>
      <c r="C311" s="222"/>
      <c r="D311" s="212" t="s">
        <v>150</v>
      </c>
      <c r="E311" s="223" t="s">
        <v>1</v>
      </c>
      <c r="F311" s="224" t="s">
        <v>349</v>
      </c>
      <c r="G311" s="222"/>
      <c r="H311" s="225">
        <v>25.100000000000001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150</v>
      </c>
      <c r="AU311" s="231" t="s">
        <v>80</v>
      </c>
      <c r="AV311" s="12" t="s">
        <v>80</v>
      </c>
      <c r="AW311" s="12" t="s">
        <v>35</v>
      </c>
      <c r="AX311" s="12" t="s">
        <v>73</v>
      </c>
      <c r="AY311" s="231" t="s">
        <v>141</v>
      </c>
    </row>
    <row r="312" s="12" customFormat="1">
      <c r="B312" s="221"/>
      <c r="C312" s="222"/>
      <c r="D312" s="212" t="s">
        <v>150</v>
      </c>
      <c r="E312" s="223" t="s">
        <v>1</v>
      </c>
      <c r="F312" s="224" t="s">
        <v>350</v>
      </c>
      <c r="G312" s="222"/>
      <c r="H312" s="225">
        <v>50.700000000000003</v>
      </c>
      <c r="I312" s="226"/>
      <c r="J312" s="222"/>
      <c r="K312" s="222"/>
      <c r="L312" s="227"/>
      <c r="M312" s="228"/>
      <c r="N312" s="229"/>
      <c r="O312" s="229"/>
      <c r="P312" s="229"/>
      <c r="Q312" s="229"/>
      <c r="R312" s="229"/>
      <c r="S312" s="229"/>
      <c r="T312" s="230"/>
      <c r="AT312" s="231" t="s">
        <v>150</v>
      </c>
      <c r="AU312" s="231" t="s">
        <v>80</v>
      </c>
      <c r="AV312" s="12" t="s">
        <v>80</v>
      </c>
      <c r="AW312" s="12" t="s">
        <v>35</v>
      </c>
      <c r="AX312" s="12" t="s">
        <v>73</v>
      </c>
      <c r="AY312" s="231" t="s">
        <v>141</v>
      </c>
    </row>
    <row r="313" s="12" customFormat="1">
      <c r="B313" s="221"/>
      <c r="C313" s="222"/>
      <c r="D313" s="212" t="s">
        <v>150</v>
      </c>
      <c r="E313" s="223" t="s">
        <v>1</v>
      </c>
      <c r="F313" s="224" t="s">
        <v>351</v>
      </c>
      <c r="G313" s="222"/>
      <c r="H313" s="225">
        <v>14.300000000000001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150</v>
      </c>
      <c r="AU313" s="231" t="s">
        <v>80</v>
      </c>
      <c r="AV313" s="12" t="s">
        <v>80</v>
      </c>
      <c r="AW313" s="12" t="s">
        <v>35</v>
      </c>
      <c r="AX313" s="12" t="s">
        <v>73</v>
      </c>
      <c r="AY313" s="231" t="s">
        <v>141</v>
      </c>
    </row>
    <row r="314" s="13" customFormat="1">
      <c r="B314" s="232"/>
      <c r="C314" s="233"/>
      <c r="D314" s="212" t="s">
        <v>150</v>
      </c>
      <c r="E314" s="234" t="s">
        <v>1</v>
      </c>
      <c r="F314" s="235" t="s">
        <v>155</v>
      </c>
      <c r="G314" s="233"/>
      <c r="H314" s="236">
        <v>215.69999999999999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AT314" s="242" t="s">
        <v>150</v>
      </c>
      <c r="AU314" s="242" t="s">
        <v>80</v>
      </c>
      <c r="AV314" s="13" t="s">
        <v>148</v>
      </c>
      <c r="AW314" s="13" t="s">
        <v>35</v>
      </c>
      <c r="AX314" s="13" t="s">
        <v>78</v>
      </c>
      <c r="AY314" s="242" t="s">
        <v>141</v>
      </c>
    </row>
    <row r="315" s="1" customFormat="1" ht="14.4" customHeight="1">
      <c r="B315" s="37"/>
      <c r="C315" s="198" t="s">
        <v>352</v>
      </c>
      <c r="D315" s="198" t="s">
        <v>143</v>
      </c>
      <c r="E315" s="199" t="s">
        <v>353</v>
      </c>
      <c r="F315" s="200" t="s">
        <v>354</v>
      </c>
      <c r="G315" s="201" t="s">
        <v>237</v>
      </c>
      <c r="H315" s="202">
        <v>165</v>
      </c>
      <c r="I315" s="203"/>
      <c r="J315" s="204">
        <f>ROUND(I315*H315,2)</f>
        <v>0</v>
      </c>
      <c r="K315" s="200" t="s">
        <v>147</v>
      </c>
      <c r="L315" s="42"/>
      <c r="M315" s="205" t="s">
        <v>1</v>
      </c>
      <c r="N315" s="206" t="s">
        <v>44</v>
      </c>
      <c r="O315" s="78"/>
      <c r="P315" s="207">
        <f>O315*H315</f>
        <v>0</v>
      </c>
      <c r="Q315" s="207">
        <v>0.026100000000000002</v>
      </c>
      <c r="R315" s="207">
        <f>Q315*H315</f>
        <v>4.3065000000000007</v>
      </c>
      <c r="S315" s="207">
        <v>0</v>
      </c>
      <c r="T315" s="208">
        <f>S315*H315</f>
        <v>0</v>
      </c>
      <c r="AR315" s="16" t="s">
        <v>148</v>
      </c>
      <c r="AT315" s="16" t="s">
        <v>143</v>
      </c>
      <c r="AU315" s="16" t="s">
        <v>80</v>
      </c>
      <c r="AY315" s="16" t="s">
        <v>141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6" t="s">
        <v>78</v>
      </c>
      <c r="BK315" s="209">
        <f>ROUND(I315*H315,2)</f>
        <v>0</v>
      </c>
      <c r="BL315" s="16" t="s">
        <v>148</v>
      </c>
      <c r="BM315" s="16" t="s">
        <v>355</v>
      </c>
    </row>
    <row r="316" s="11" customFormat="1">
      <c r="B316" s="210"/>
      <c r="C316" s="211"/>
      <c r="D316" s="212" t="s">
        <v>150</v>
      </c>
      <c r="E316" s="213" t="s">
        <v>1</v>
      </c>
      <c r="F316" s="214" t="s">
        <v>337</v>
      </c>
      <c r="G316" s="211"/>
      <c r="H316" s="213" t="s">
        <v>1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150</v>
      </c>
      <c r="AU316" s="220" t="s">
        <v>80</v>
      </c>
      <c r="AV316" s="11" t="s">
        <v>78</v>
      </c>
      <c r="AW316" s="11" t="s">
        <v>35</v>
      </c>
      <c r="AX316" s="11" t="s">
        <v>73</v>
      </c>
      <c r="AY316" s="220" t="s">
        <v>141</v>
      </c>
    </row>
    <row r="317" s="11" customFormat="1">
      <c r="B317" s="210"/>
      <c r="C317" s="211"/>
      <c r="D317" s="212" t="s">
        <v>150</v>
      </c>
      <c r="E317" s="213" t="s">
        <v>1</v>
      </c>
      <c r="F317" s="214" t="s">
        <v>338</v>
      </c>
      <c r="G317" s="211"/>
      <c r="H317" s="213" t="s">
        <v>1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150</v>
      </c>
      <c r="AU317" s="220" t="s">
        <v>80</v>
      </c>
      <c r="AV317" s="11" t="s">
        <v>78</v>
      </c>
      <c r="AW317" s="11" t="s">
        <v>35</v>
      </c>
      <c r="AX317" s="11" t="s">
        <v>73</v>
      </c>
      <c r="AY317" s="220" t="s">
        <v>141</v>
      </c>
    </row>
    <row r="318" s="11" customFormat="1">
      <c r="B318" s="210"/>
      <c r="C318" s="211"/>
      <c r="D318" s="212" t="s">
        <v>150</v>
      </c>
      <c r="E318" s="213" t="s">
        <v>1</v>
      </c>
      <c r="F318" s="214" t="s">
        <v>216</v>
      </c>
      <c r="G318" s="211"/>
      <c r="H318" s="213" t="s">
        <v>1</v>
      </c>
      <c r="I318" s="215"/>
      <c r="J318" s="211"/>
      <c r="K318" s="211"/>
      <c r="L318" s="216"/>
      <c r="M318" s="217"/>
      <c r="N318" s="218"/>
      <c r="O318" s="218"/>
      <c r="P318" s="218"/>
      <c r="Q318" s="218"/>
      <c r="R318" s="218"/>
      <c r="S318" s="218"/>
      <c r="T318" s="219"/>
      <c r="AT318" s="220" t="s">
        <v>150</v>
      </c>
      <c r="AU318" s="220" t="s">
        <v>80</v>
      </c>
      <c r="AV318" s="11" t="s">
        <v>78</v>
      </c>
      <c r="AW318" s="11" t="s">
        <v>35</v>
      </c>
      <c r="AX318" s="11" t="s">
        <v>73</v>
      </c>
      <c r="AY318" s="220" t="s">
        <v>141</v>
      </c>
    </row>
    <row r="319" s="12" customFormat="1">
      <c r="B319" s="221"/>
      <c r="C319" s="222"/>
      <c r="D319" s="212" t="s">
        <v>150</v>
      </c>
      <c r="E319" s="223" t="s">
        <v>1</v>
      </c>
      <c r="F319" s="224" t="s">
        <v>339</v>
      </c>
      <c r="G319" s="222"/>
      <c r="H319" s="225">
        <v>53.200000000000003</v>
      </c>
      <c r="I319" s="226"/>
      <c r="J319" s="222"/>
      <c r="K319" s="222"/>
      <c r="L319" s="227"/>
      <c r="M319" s="228"/>
      <c r="N319" s="229"/>
      <c r="O319" s="229"/>
      <c r="P319" s="229"/>
      <c r="Q319" s="229"/>
      <c r="R319" s="229"/>
      <c r="S319" s="229"/>
      <c r="T319" s="230"/>
      <c r="AT319" s="231" t="s">
        <v>150</v>
      </c>
      <c r="AU319" s="231" t="s">
        <v>80</v>
      </c>
      <c r="AV319" s="12" t="s">
        <v>80</v>
      </c>
      <c r="AW319" s="12" t="s">
        <v>35</v>
      </c>
      <c r="AX319" s="12" t="s">
        <v>73</v>
      </c>
      <c r="AY319" s="231" t="s">
        <v>141</v>
      </c>
    </row>
    <row r="320" s="12" customFormat="1">
      <c r="B320" s="221"/>
      <c r="C320" s="222"/>
      <c r="D320" s="212" t="s">
        <v>150</v>
      </c>
      <c r="E320" s="223" t="s">
        <v>1</v>
      </c>
      <c r="F320" s="224" t="s">
        <v>340</v>
      </c>
      <c r="G320" s="222"/>
      <c r="H320" s="225">
        <v>8.6999999999999993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150</v>
      </c>
      <c r="AU320" s="231" t="s">
        <v>80</v>
      </c>
      <c r="AV320" s="12" t="s">
        <v>80</v>
      </c>
      <c r="AW320" s="12" t="s">
        <v>35</v>
      </c>
      <c r="AX320" s="12" t="s">
        <v>73</v>
      </c>
      <c r="AY320" s="231" t="s">
        <v>141</v>
      </c>
    </row>
    <row r="321" s="12" customFormat="1">
      <c r="B321" s="221"/>
      <c r="C321" s="222"/>
      <c r="D321" s="212" t="s">
        <v>150</v>
      </c>
      <c r="E321" s="223" t="s">
        <v>1</v>
      </c>
      <c r="F321" s="224" t="s">
        <v>341</v>
      </c>
      <c r="G321" s="222"/>
      <c r="H321" s="225">
        <v>3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150</v>
      </c>
      <c r="AU321" s="231" t="s">
        <v>80</v>
      </c>
      <c r="AV321" s="12" t="s">
        <v>80</v>
      </c>
      <c r="AW321" s="12" t="s">
        <v>35</v>
      </c>
      <c r="AX321" s="12" t="s">
        <v>73</v>
      </c>
      <c r="AY321" s="231" t="s">
        <v>141</v>
      </c>
    </row>
    <row r="322" s="12" customFormat="1">
      <c r="B322" s="221"/>
      <c r="C322" s="222"/>
      <c r="D322" s="212" t="s">
        <v>150</v>
      </c>
      <c r="E322" s="223" t="s">
        <v>1</v>
      </c>
      <c r="F322" s="224" t="s">
        <v>342</v>
      </c>
      <c r="G322" s="222"/>
      <c r="H322" s="225">
        <v>4.2000000000000002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AT322" s="231" t="s">
        <v>150</v>
      </c>
      <c r="AU322" s="231" t="s">
        <v>80</v>
      </c>
      <c r="AV322" s="12" t="s">
        <v>80</v>
      </c>
      <c r="AW322" s="12" t="s">
        <v>35</v>
      </c>
      <c r="AX322" s="12" t="s">
        <v>73</v>
      </c>
      <c r="AY322" s="231" t="s">
        <v>141</v>
      </c>
    </row>
    <row r="323" s="12" customFormat="1">
      <c r="B323" s="221"/>
      <c r="C323" s="222"/>
      <c r="D323" s="212" t="s">
        <v>150</v>
      </c>
      <c r="E323" s="223" t="s">
        <v>1</v>
      </c>
      <c r="F323" s="224" t="s">
        <v>343</v>
      </c>
      <c r="G323" s="222"/>
      <c r="H323" s="225">
        <v>7.5</v>
      </c>
      <c r="I323" s="226"/>
      <c r="J323" s="222"/>
      <c r="K323" s="222"/>
      <c r="L323" s="227"/>
      <c r="M323" s="228"/>
      <c r="N323" s="229"/>
      <c r="O323" s="229"/>
      <c r="P323" s="229"/>
      <c r="Q323" s="229"/>
      <c r="R323" s="229"/>
      <c r="S323" s="229"/>
      <c r="T323" s="230"/>
      <c r="AT323" s="231" t="s">
        <v>150</v>
      </c>
      <c r="AU323" s="231" t="s">
        <v>80</v>
      </c>
      <c r="AV323" s="12" t="s">
        <v>80</v>
      </c>
      <c r="AW323" s="12" t="s">
        <v>35</v>
      </c>
      <c r="AX323" s="12" t="s">
        <v>73</v>
      </c>
      <c r="AY323" s="231" t="s">
        <v>141</v>
      </c>
    </row>
    <row r="324" s="12" customFormat="1">
      <c r="B324" s="221"/>
      <c r="C324" s="222"/>
      <c r="D324" s="212" t="s">
        <v>150</v>
      </c>
      <c r="E324" s="223" t="s">
        <v>1</v>
      </c>
      <c r="F324" s="224" t="s">
        <v>344</v>
      </c>
      <c r="G324" s="222"/>
      <c r="H324" s="225">
        <v>4.4000000000000004</v>
      </c>
      <c r="I324" s="226"/>
      <c r="J324" s="222"/>
      <c r="K324" s="222"/>
      <c r="L324" s="227"/>
      <c r="M324" s="228"/>
      <c r="N324" s="229"/>
      <c r="O324" s="229"/>
      <c r="P324" s="229"/>
      <c r="Q324" s="229"/>
      <c r="R324" s="229"/>
      <c r="S324" s="229"/>
      <c r="T324" s="230"/>
      <c r="AT324" s="231" t="s">
        <v>150</v>
      </c>
      <c r="AU324" s="231" t="s">
        <v>80</v>
      </c>
      <c r="AV324" s="12" t="s">
        <v>80</v>
      </c>
      <c r="AW324" s="12" t="s">
        <v>35</v>
      </c>
      <c r="AX324" s="12" t="s">
        <v>73</v>
      </c>
      <c r="AY324" s="231" t="s">
        <v>141</v>
      </c>
    </row>
    <row r="325" s="12" customFormat="1">
      <c r="B325" s="221"/>
      <c r="C325" s="222"/>
      <c r="D325" s="212" t="s">
        <v>150</v>
      </c>
      <c r="E325" s="223" t="s">
        <v>1</v>
      </c>
      <c r="F325" s="224" t="s">
        <v>345</v>
      </c>
      <c r="G325" s="222"/>
      <c r="H325" s="225">
        <v>4.9000000000000004</v>
      </c>
      <c r="I325" s="226"/>
      <c r="J325" s="222"/>
      <c r="K325" s="222"/>
      <c r="L325" s="227"/>
      <c r="M325" s="228"/>
      <c r="N325" s="229"/>
      <c r="O325" s="229"/>
      <c r="P325" s="229"/>
      <c r="Q325" s="229"/>
      <c r="R325" s="229"/>
      <c r="S325" s="229"/>
      <c r="T325" s="230"/>
      <c r="AT325" s="231" t="s">
        <v>150</v>
      </c>
      <c r="AU325" s="231" t="s">
        <v>80</v>
      </c>
      <c r="AV325" s="12" t="s">
        <v>80</v>
      </c>
      <c r="AW325" s="12" t="s">
        <v>35</v>
      </c>
      <c r="AX325" s="12" t="s">
        <v>73</v>
      </c>
      <c r="AY325" s="231" t="s">
        <v>141</v>
      </c>
    </row>
    <row r="326" s="12" customFormat="1">
      <c r="B326" s="221"/>
      <c r="C326" s="222"/>
      <c r="D326" s="212" t="s">
        <v>150</v>
      </c>
      <c r="E326" s="223" t="s">
        <v>1</v>
      </c>
      <c r="F326" s="224" t="s">
        <v>346</v>
      </c>
      <c r="G326" s="222"/>
      <c r="H326" s="225">
        <v>5.4000000000000004</v>
      </c>
      <c r="I326" s="226"/>
      <c r="J326" s="222"/>
      <c r="K326" s="222"/>
      <c r="L326" s="227"/>
      <c r="M326" s="228"/>
      <c r="N326" s="229"/>
      <c r="O326" s="229"/>
      <c r="P326" s="229"/>
      <c r="Q326" s="229"/>
      <c r="R326" s="229"/>
      <c r="S326" s="229"/>
      <c r="T326" s="230"/>
      <c r="AT326" s="231" t="s">
        <v>150</v>
      </c>
      <c r="AU326" s="231" t="s">
        <v>80</v>
      </c>
      <c r="AV326" s="12" t="s">
        <v>80</v>
      </c>
      <c r="AW326" s="12" t="s">
        <v>35</v>
      </c>
      <c r="AX326" s="12" t="s">
        <v>73</v>
      </c>
      <c r="AY326" s="231" t="s">
        <v>141</v>
      </c>
    </row>
    <row r="327" s="12" customFormat="1">
      <c r="B327" s="221"/>
      <c r="C327" s="222"/>
      <c r="D327" s="212" t="s">
        <v>150</v>
      </c>
      <c r="E327" s="223" t="s">
        <v>1</v>
      </c>
      <c r="F327" s="224" t="s">
        <v>347</v>
      </c>
      <c r="G327" s="222"/>
      <c r="H327" s="225">
        <v>17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150</v>
      </c>
      <c r="AU327" s="231" t="s">
        <v>80</v>
      </c>
      <c r="AV327" s="12" t="s">
        <v>80</v>
      </c>
      <c r="AW327" s="12" t="s">
        <v>35</v>
      </c>
      <c r="AX327" s="12" t="s">
        <v>73</v>
      </c>
      <c r="AY327" s="231" t="s">
        <v>141</v>
      </c>
    </row>
    <row r="328" s="12" customFormat="1">
      <c r="B328" s="221"/>
      <c r="C328" s="222"/>
      <c r="D328" s="212" t="s">
        <v>150</v>
      </c>
      <c r="E328" s="223" t="s">
        <v>1</v>
      </c>
      <c r="F328" s="224" t="s">
        <v>348</v>
      </c>
      <c r="G328" s="222"/>
      <c r="H328" s="225">
        <v>17.300000000000001</v>
      </c>
      <c r="I328" s="226"/>
      <c r="J328" s="222"/>
      <c r="K328" s="222"/>
      <c r="L328" s="227"/>
      <c r="M328" s="228"/>
      <c r="N328" s="229"/>
      <c r="O328" s="229"/>
      <c r="P328" s="229"/>
      <c r="Q328" s="229"/>
      <c r="R328" s="229"/>
      <c r="S328" s="229"/>
      <c r="T328" s="230"/>
      <c r="AT328" s="231" t="s">
        <v>150</v>
      </c>
      <c r="AU328" s="231" t="s">
        <v>80</v>
      </c>
      <c r="AV328" s="12" t="s">
        <v>80</v>
      </c>
      <c r="AW328" s="12" t="s">
        <v>35</v>
      </c>
      <c r="AX328" s="12" t="s">
        <v>73</v>
      </c>
      <c r="AY328" s="231" t="s">
        <v>141</v>
      </c>
    </row>
    <row r="329" s="12" customFormat="1">
      <c r="B329" s="221"/>
      <c r="C329" s="222"/>
      <c r="D329" s="212" t="s">
        <v>150</v>
      </c>
      <c r="E329" s="223" t="s">
        <v>1</v>
      </c>
      <c r="F329" s="224" t="s">
        <v>349</v>
      </c>
      <c r="G329" s="222"/>
      <c r="H329" s="225">
        <v>25.100000000000001</v>
      </c>
      <c r="I329" s="226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AT329" s="231" t="s">
        <v>150</v>
      </c>
      <c r="AU329" s="231" t="s">
        <v>80</v>
      </c>
      <c r="AV329" s="12" t="s">
        <v>80</v>
      </c>
      <c r="AW329" s="12" t="s">
        <v>35</v>
      </c>
      <c r="AX329" s="12" t="s">
        <v>73</v>
      </c>
      <c r="AY329" s="231" t="s">
        <v>141</v>
      </c>
    </row>
    <row r="330" s="12" customFormat="1">
      <c r="B330" s="221"/>
      <c r="C330" s="222"/>
      <c r="D330" s="212" t="s">
        <v>150</v>
      </c>
      <c r="E330" s="223" t="s">
        <v>1</v>
      </c>
      <c r="F330" s="224" t="s">
        <v>356</v>
      </c>
      <c r="G330" s="222"/>
      <c r="H330" s="225">
        <v>0</v>
      </c>
      <c r="I330" s="226"/>
      <c r="J330" s="222"/>
      <c r="K330" s="222"/>
      <c r="L330" s="227"/>
      <c r="M330" s="228"/>
      <c r="N330" s="229"/>
      <c r="O330" s="229"/>
      <c r="P330" s="229"/>
      <c r="Q330" s="229"/>
      <c r="R330" s="229"/>
      <c r="S330" s="229"/>
      <c r="T330" s="230"/>
      <c r="AT330" s="231" t="s">
        <v>150</v>
      </c>
      <c r="AU330" s="231" t="s">
        <v>80</v>
      </c>
      <c r="AV330" s="12" t="s">
        <v>80</v>
      </c>
      <c r="AW330" s="12" t="s">
        <v>35</v>
      </c>
      <c r="AX330" s="12" t="s">
        <v>73</v>
      </c>
      <c r="AY330" s="231" t="s">
        <v>141</v>
      </c>
    </row>
    <row r="331" s="12" customFormat="1">
      <c r="B331" s="221"/>
      <c r="C331" s="222"/>
      <c r="D331" s="212" t="s">
        <v>150</v>
      </c>
      <c r="E331" s="223" t="s">
        <v>1</v>
      </c>
      <c r="F331" s="224" t="s">
        <v>351</v>
      </c>
      <c r="G331" s="222"/>
      <c r="H331" s="225">
        <v>14.300000000000001</v>
      </c>
      <c r="I331" s="226"/>
      <c r="J331" s="222"/>
      <c r="K331" s="222"/>
      <c r="L331" s="227"/>
      <c r="M331" s="228"/>
      <c r="N331" s="229"/>
      <c r="O331" s="229"/>
      <c r="P331" s="229"/>
      <c r="Q331" s="229"/>
      <c r="R331" s="229"/>
      <c r="S331" s="229"/>
      <c r="T331" s="230"/>
      <c r="AT331" s="231" t="s">
        <v>150</v>
      </c>
      <c r="AU331" s="231" t="s">
        <v>80</v>
      </c>
      <c r="AV331" s="12" t="s">
        <v>80</v>
      </c>
      <c r="AW331" s="12" t="s">
        <v>35</v>
      </c>
      <c r="AX331" s="12" t="s">
        <v>73</v>
      </c>
      <c r="AY331" s="231" t="s">
        <v>141</v>
      </c>
    </row>
    <row r="332" s="13" customFormat="1">
      <c r="B332" s="232"/>
      <c r="C332" s="233"/>
      <c r="D332" s="212" t="s">
        <v>150</v>
      </c>
      <c r="E332" s="234" t="s">
        <v>1</v>
      </c>
      <c r="F332" s="235" t="s">
        <v>155</v>
      </c>
      <c r="G332" s="233"/>
      <c r="H332" s="236">
        <v>165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AT332" s="242" t="s">
        <v>150</v>
      </c>
      <c r="AU332" s="242" t="s">
        <v>80</v>
      </c>
      <c r="AV332" s="13" t="s">
        <v>148</v>
      </c>
      <c r="AW332" s="13" t="s">
        <v>35</v>
      </c>
      <c r="AX332" s="13" t="s">
        <v>78</v>
      </c>
      <c r="AY332" s="242" t="s">
        <v>141</v>
      </c>
    </row>
    <row r="333" s="1" customFormat="1" ht="14.4" customHeight="1">
      <c r="B333" s="37"/>
      <c r="C333" s="198" t="s">
        <v>357</v>
      </c>
      <c r="D333" s="198" t="s">
        <v>143</v>
      </c>
      <c r="E333" s="199" t="s">
        <v>358</v>
      </c>
      <c r="F333" s="200" t="s">
        <v>359</v>
      </c>
      <c r="G333" s="201" t="s">
        <v>237</v>
      </c>
      <c r="H333" s="202">
        <v>245.70599999999999</v>
      </c>
      <c r="I333" s="203"/>
      <c r="J333" s="204">
        <f>ROUND(I333*H333,2)</f>
        <v>0</v>
      </c>
      <c r="K333" s="200" t="s">
        <v>1</v>
      </c>
      <c r="L333" s="42"/>
      <c r="M333" s="205" t="s">
        <v>1</v>
      </c>
      <c r="N333" s="206" t="s">
        <v>44</v>
      </c>
      <c r="O333" s="78"/>
      <c r="P333" s="207">
        <f>O333*H333</f>
        <v>0</v>
      </c>
      <c r="Q333" s="207">
        <v>0.00018000000000000001</v>
      </c>
      <c r="R333" s="207">
        <f>Q333*H333</f>
        <v>0.044227080000000002</v>
      </c>
      <c r="S333" s="207">
        <v>0</v>
      </c>
      <c r="T333" s="208">
        <f>S333*H333</f>
        <v>0</v>
      </c>
      <c r="AR333" s="16" t="s">
        <v>148</v>
      </c>
      <c r="AT333" s="16" t="s">
        <v>143</v>
      </c>
      <c r="AU333" s="16" t="s">
        <v>80</v>
      </c>
      <c r="AY333" s="16" t="s">
        <v>141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6" t="s">
        <v>78</v>
      </c>
      <c r="BK333" s="209">
        <f>ROUND(I333*H333,2)</f>
        <v>0</v>
      </c>
      <c r="BL333" s="16" t="s">
        <v>148</v>
      </c>
      <c r="BM333" s="16" t="s">
        <v>360</v>
      </c>
    </row>
    <row r="334" s="11" customFormat="1">
      <c r="B334" s="210"/>
      <c r="C334" s="211"/>
      <c r="D334" s="212" t="s">
        <v>150</v>
      </c>
      <c r="E334" s="213" t="s">
        <v>1</v>
      </c>
      <c r="F334" s="214" t="s">
        <v>361</v>
      </c>
      <c r="G334" s="211"/>
      <c r="H334" s="213" t="s">
        <v>1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150</v>
      </c>
      <c r="AU334" s="220" t="s">
        <v>80</v>
      </c>
      <c r="AV334" s="11" t="s">
        <v>78</v>
      </c>
      <c r="AW334" s="11" t="s">
        <v>35</v>
      </c>
      <c r="AX334" s="11" t="s">
        <v>73</v>
      </c>
      <c r="AY334" s="220" t="s">
        <v>141</v>
      </c>
    </row>
    <row r="335" s="11" customFormat="1">
      <c r="B335" s="210"/>
      <c r="C335" s="211"/>
      <c r="D335" s="212" t="s">
        <v>150</v>
      </c>
      <c r="E335" s="213" t="s">
        <v>1</v>
      </c>
      <c r="F335" s="214" t="s">
        <v>362</v>
      </c>
      <c r="G335" s="211"/>
      <c r="H335" s="213" t="s">
        <v>1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150</v>
      </c>
      <c r="AU335" s="220" t="s">
        <v>80</v>
      </c>
      <c r="AV335" s="11" t="s">
        <v>78</v>
      </c>
      <c r="AW335" s="11" t="s">
        <v>35</v>
      </c>
      <c r="AX335" s="11" t="s">
        <v>73</v>
      </c>
      <c r="AY335" s="220" t="s">
        <v>141</v>
      </c>
    </row>
    <row r="336" s="11" customFormat="1">
      <c r="B336" s="210"/>
      <c r="C336" s="211"/>
      <c r="D336" s="212" t="s">
        <v>150</v>
      </c>
      <c r="E336" s="213" t="s">
        <v>1</v>
      </c>
      <c r="F336" s="214" t="s">
        <v>337</v>
      </c>
      <c r="G336" s="211"/>
      <c r="H336" s="213" t="s">
        <v>1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150</v>
      </c>
      <c r="AU336" s="220" t="s">
        <v>80</v>
      </c>
      <c r="AV336" s="11" t="s">
        <v>78</v>
      </c>
      <c r="AW336" s="11" t="s">
        <v>35</v>
      </c>
      <c r="AX336" s="11" t="s">
        <v>73</v>
      </c>
      <c r="AY336" s="220" t="s">
        <v>141</v>
      </c>
    </row>
    <row r="337" s="11" customFormat="1">
      <c r="B337" s="210"/>
      <c r="C337" s="211"/>
      <c r="D337" s="212" t="s">
        <v>150</v>
      </c>
      <c r="E337" s="213" t="s">
        <v>1</v>
      </c>
      <c r="F337" s="214" t="s">
        <v>363</v>
      </c>
      <c r="G337" s="211"/>
      <c r="H337" s="213" t="s">
        <v>1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150</v>
      </c>
      <c r="AU337" s="220" t="s">
        <v>80</v>
      </c>
      <c r="AV337" s="11" t="s">
        <v>78</v>
      </c>
      <c r="AW337" s="11" t="s">
        <v>35</v>
      </c>
      <c r="AX337" s="11" t="s">
        <v>73</v>
      </c>
      <c r="AY337" s="220" t="s">
        <v>141</v>
      </c>
    </row>
    <row r="338" s="12" customFormat="1">
      <c r="B338" s="221"/>
      <c r="C338" s="222"/>
      <c r="D338" s="212" t="s">
        <v>150</v>
      </c>
      <c r="E338" s="223" t="s">
        <v>1</v>
      </c>
      <c r="F338" s="224" t="s">
        <v>364</v>
      </c>
      <c r="G338" s="222"/>
      <c r="H338" s="225">
        <v>245.70599999999999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150</v>
      </c>
      <c r="AU338" s="231" t="s">
        <v>80</v>
      </c>
      <c r="AV338" s="12" t="s">
        <v>80</v>
      </c>
      <c r="AW338" s="12" t="s">
        <v>35</v>
      </c>
      <c r="AX338" s="12" t="s">
        <v>78</v>
      </c>
      <c r="AY338" s="231" t="s">
        <v>141</v>
      </c>
    </row>
    <row r="339" s="1" customFormat="1" ht="14.4" customHeight="1">
      <c r="B339" s="37"/>
      <c r="C339" s="198" t="s">
        <v>365</v>
      </c>
      <c r="D339" s="198" t="s">
        <v>143</v>
      </c>
      <c r="E339" s="199" t="s">
        <v>366</v>
      </c>
      <c r="F339" s="200" t="s">
        <v>367</v>
      </c>
      <c r="G339" s="201" t="s">
        <v>237</v>
      </c>
      <c r="H339" s="202">
        <v>11.138999999999999</v>
      </c>
      <c r="I339" s="203"/>
      <c r="J339" s="204">
        <f>ROUND(I339*H339,2)</f>
        <v>0</v>
      </c>
      <c r="K339" s="200" t="s">
        <v>147</v>
      </c>
      <c r="L339" s="42"/>
      <c r="M339" s="205" t="s">
        <v>1</v>
      </c>
      <c r="N339" s="206" t="s">
        <v>44</v>
      </c>
      <c r="O339" s="78"/>
      <c r="P339" s="207">
        <f>O339*H339</f>
        <v>0</v>
      </c>
      <c r="Q339" s="207">
        <v>0.0043800000000000002</v>
      </c>
      <c r="R339" s="207">
        <f>Q339*H339</f>
        <v>0.048788819999999997</v>
      </c>
      <c r="S339" s="207">
        <v>0</v>
      </c>
      <c r="T339" s="208">
        <f>S339*H339</f>
        <v>0</v>
      </c>
      <c r="AR339" s="16" t="s">
        <v>148</v>
      </c>
      <c r="AT339" s="16" t="s">
        <v>143</v>
      </c>
      <c r="AU339" s="16" t="s">
        <v>80</v>
      </c>
      <c r="AY339" s="16" t="s">
        <v>141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6" t="s">
        <v>78</v>
      </c>
      <c r="BK339" s="209">
        <f>ROUND(I339*H339,2)</f>
        <v>0</v>
      </c>
      <c r="BL339" s="16" t="s">
        <v>148</v>
      </c>
      <c r="BM339" s="16" t="s">
        <v>368</v>
      </c>
    </row>
    <row r="340" s="11" customFormat="1">
      <c r="B340" s="210"/>
      <c r="C340" s="211"/>
      <c r="D340" s="212" t="s">
        <v>150</v>
      </c>
      <c r="E340" s="213" t="s">
        <v>1</v>
      </c>
      <c r="F340" s="214" t="s">
        <v>216</v>
      </c>
      <c r="G340" s="211"/>
      <c r="H340" s="213" t="s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150</v>
      </c>
      <c r="AU340" s="220" t="s">
        <v>80</v>
      </c>
      <c r="AV340" s="11" t="s">
        <v>78</v>
      </c>
      <c r="AW340" s="11" t="s">
        <v>35</v>
      </c>
      <c r="AX340" s="11" t="s">
        <v>73</v>
      </c>
      <c r="AY340" s="220" t="s">
        <v>141</v>
      </c>
    </row>
    <row r="341" s="12" customFormat="1">
      <c r="B341" s="221"/>
      <c r="C341" s="222"/>
      <c r="D341" s="212" t="s">
        <v>150</v>
      </c>
      <c r="E341" s="223" t="s">
        <v>1</v>
      </c>
      <c r="F341" s="224" t="s">
        <v>369</v>
      </c>
      <c r="G341" s="222"/>
      <c r="H341" s="225">
        <v>11.138999999999999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150</v>
      </c>
      <c r="AU341" s="231" t="s">
        <v>80</v>
      </c>
      <c r="AV341" s="12" t="s">
        <v>80</v>
      </c>
      <c r="AW341" s="12" t="s">
        <v>35</v>
      </c>
      <c r="AX341" s="12" t="s">
        <v>73</v>
      </c>
      <c r="AY341" s="231" t="s">
        <v>141</v>
      </c>
    </row>
    <row r="342" s="13" customFormat="1">
      <c r="B342" s="232"/>
      <c r="C342" s="233"/>
      <c r="D342" s="212" t="s">
        <v>150</v>
      </c>
      <c r="E342" s="234" t="s">
        <v>1</v>
      </c>
      <c r="F342" s="235" t="s">
        <v>155</v>
      </c>
      <c r="G342" s="233"/>
      <c r="H342" s="236">
        <v>11.138999999999999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AT342" s="242" t="s">
        <v>150</v>
      </c>
      <c r="AU342" s="242" t="s">
        <v>80</v>
      </c>
      <c r="AV342" s="13" t="s">
        <v>148</v>
      </c>
      <c r="AW342" s="13" t="s">
        <v>35</v>
      </c>
      <c r="AX342" s="13" t="s">
        <v>78</v>
      </c>
      <c r="AY342" s="242" t="s">
        <v>141</v>
      </c>
    </row>
    <row r="343" s="1" customFormat="1" ht="14.4" customHeight="1">
      <c r="B343" s="37"/>
      <c r="C343" s="198" t="s">
        <v>370</v>
      </c>
      <c r="D343" s="198" t="s">
        <v>143</v>
      </c>
      <c r="E343" s="199" t="s">
        <v>371</v>
      </c>
      <c r="F343" s="200" t="s">
        <v>372</v>
      </c>
      <c r="G343" s="201" t="s">
        <v>237</v>
      </c>
      <c r="H343" s="202">
        <v>547.74099999999999</v>
      </c>
      <c r="I343" s="203"/>
      <c r="J343" s="204">
        <f>ROUND(I343*H343,2)</f>
        <v>0</v>
      </c>
      <c r="K343" s="200" t="s">
        <v>147</v>
      </c>
      <c r="L343" s="42"/>
      <c r="M343" s="205" t="s">
        <v>1</v>
      </c>
      <c r="N343" s="206" t="s">
        <v>44</v>
      </c>
      <c r="O343" s="78"/>
      <c r="P343" s="207">
        <f>O343*H343</f>
        <v>0</v>
      </c>
      <c r="Q343" s="207">
        <v>0.0030000000000000001</v>
      </c>
      <c r="R343" s="207">
        <f>Q343*H343</f>
        <v>1.6432230000000001</v>
      </c>
      <c r="S343" s="207">
        <v>0</v>
      </c>
      <c r="T343" s="208">
        <f>S343*H343</f>
        <v>0</v>
      </c>
      <c r="AR343" s="16" t="s">
        <v>148</v>
      </c>
      <c r="AT343" s="16" t="s">
        <v>143</v>
      </c>
      <c r="AU343" s="16" t="s">
        <v>80</v>
      </c>
      <c r="AY343" s="16" t="s">
        <v>141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6" t="s">
        <v>78</v>
      </c>
      <c r="BK343" s="209">
        <f>ROUND(I343*H343,2)</f>
        <v>0</v>
      </c>
      <c r="BL343" s="16" t="s">
        <v>148</v>
      </c>
      <c r="BM343" s="16" t="s">
        <v>373</v>
      </c>
    </row>
    <row r="344" s="11" customFormat="1">
      <c r="B344" s="210"/>
      <c r="C344" s="211"/>
      <c r="D344" s="212" t="s">
        <v>150</v>
      </c>
      <c r="E344" s="213" t="s">
        <v>1</v>
      </c>
      <c r="F344" s="214" t="s">
        <v>337</v>
      </c>
      <c r="G344" s="211"/>
      <c r="H344" s="213" t="s">
        <v>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150</v>
      </c>
      <c r="AU344" s="220" t="s">
        <v>80</v>
      </c>
      <c r="AV344" s="11" t="s">
        <v>78</v>
      </c>
      <c r="AW344" s="11" t="s">
        <v>35</v>
      </c>
      <c r="AX344" s="11" t="s">
        <v>73</v>
      </c>
      <c r="AY344" s="220" t="s">
        <v>141</v>
      </c>
    </row>
    <row r="345" s="11" customFormat="1">
      <c r="B345" s="210"/>
      <c r="C345" s="211"/>
      <c r="D345" s="212" t="s">
        <v>150</v>
      </c>
      <c r="E345" s="213" t="s">
        <v>1</v>
      </c>
      <c r="F345" s="214" t="s">
        <v>338</v>
      </c>
      <c r="G345" s="211"/>
      <c r="H345" s="213" t="s">
        <v>1</v>
      </c>
      <c r="I345" s="215"/>
      <c r="J345" s="211"/>
      <c r="K345" s="211"/>
      <c r="L345" s="216"/>
      <c r="M345" s="217"/>
      <c r="N345" s="218"/>
      <c r="O345" s="218"/>
      <c r="P345" s="218"/>
      <c r="Q345" s="218"/>
      <c r="R345" s="218"/>
      <c r="S345" s="218"/>
      <c r="T345" s="219"/>
      <c r="AT345" s="220" t="s">
        <v>150</v>
      </c>
      <c r="AU345" s="220" t="s">
        <v>80</v>
      </c>
      <c r="AV345" s="11" t="s">
        <v>78</v>
      </c>
      <c r="AW345" s="11" t="s">
        <v>35</v>
      </c>
      <c r="AX345" s="11" t="s">
        <v>73</v>
      </c>
      <c r="AY345" s="220" t="s">
        <v>141</v>
      </c>
    </row>
    <row r="346" s="11" customFormat="1">
      <c r="B346" s="210"/>
      <c r="C346" s="211"/>
      <c r="D346" s="212" t="s">
        <v>150</v>
      </c>
      <c r="E346" s="213" t="s">
        <v>1</v>
      </c>
      <c r="F346" s="214" t="s">
        <v>216</v>
      </c>
      <c r="G346" s="211"/>
      <c r="H346" s="213" t="s">
        <v>1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150</v>
      </c>
      <c r="AU346" s="220" t="s">
        <v>80</v>
      </c>
      <c r="AV346" s="11" t="s">
        <v>78</v>
      </c>
      <c r="AW346" s="11" t="s">
        <v>35</v>
      </c>
      <c r="AX346" s="11" t="s">
        <v>73</v>
      </c>
      <c r="AY346" s="220" t="s">
        <v>141</v>
      </c>
    </row>
    <row r="347" s="12" customFormat="1">
      <c r="B347" s="221"/>
      <c r="C347" s="222"/>
      <c r="D347" s="212" t="s">
        <v>150</v>
      </c>
      <c r="E347" s="223" t="s">
        <v>1</v>
      </c>
      <c r="F347" s="224" t="s">
        <v>374</v>
      </c>
      <c r="G347" s="222"/>
      <c r="H347" s="225">
        <v>158.96100000000001</v>
      </c>
      <c r="I347" s="226"/>
      <c r="J347" s="222"/>
      <c r="K347" s="222"/>
      <c r="L347" s="227"/>
      <c r="M347" s="228"/>
      <c r="N347" s="229"/>
      <c r="O347" s="229"/>
      <c r="P347" s="229"/>
      <c r="Q347" s="229"/>
      <c r="R347" s="229"/>
      <c r="S347" s="229"/>
      <c r="T347" s="230"/>
      <c r="AT347" s="231" t="s">
        <v>150</v>
      </c>
      <c r="AU347" s="231" t="s">
        <v>80</v>
      </c>
      <c r="AV347" s="12" t="s">
        <v>80</v>
      </c>
      <c r="AW347" s="12" t="s">
        <v>35</v>
      </c>
      <c r="AX347" s="12" t="s">
        <v>73</v>
      </c>
      <c r="AY347" s="231" t="s">
        <v>141</v>
      </c>
    </row>
    <row r="348" s="12" customFormat="1">
      <c r="B348" s="221"/>
      <c r="C348" s="222"/>
      <c r="D348" s="212" t="s">
        <v>150</v>
      </c>
      <c r="E348" s="223" t="s">
        <v>1</v>
      </c>
      <c r="F348" s="224" t="s">
        <v>375</v>
      </c>
      <c r="G348" s="222"/>
      <c r="H348" s="225">
        <v>-17.533000000000001</v>
      </c>
      <c r="I348" s="226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150</v>
      </c>
      <c r="AU348" s="231" t="s">
        <v>80</v>
      </c>
      <c r="AV348" s="12" t="s">
        <v>80</v>
      </c>
      <c r="AW348" s="12" t="s">
        <v>35</v>
      </c>
      <c r="AX348" s="12" t="s">
        <v>73</v>
      </c>
      <c r="AY348" s="231" t="s">
        <v>141</v>
      </c>
    </row>
    <row r="349" s="12" customFormat="1">
      <c r="B349" s="221"/>
      <c r="C349" s="222"/>
      <c r="D349" s="212" t="s">
        <v>150</v>
      </c>
      <c r="E349" s="223" t="s">
        <v>1</v>
      </c>
      <c r="F349" s="224" t="s">
        <v>376</v>
      </c>
      <c r="G349" s="222"/>
      <c r="H349" s="225">
        <v>17.363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150</v>
      </c>
      <c r="AU349" s="231" t="s">
        <v>80</v>
      </c>
      <c r="AV349" s="12" t="s">
        <v>80</v>
      </c>
      <c r="AW349" s="12" t="s">
        <v>35</v>
      </c>
      <c r="AX349" s="12" t="s">
        <v>73</v>
      </c>
      <c r="AY349" s="231" t="s">
        <v>141</v>
      </c>
    </row>
    <row r="350" s="12" customFormat="1">
      <c r="B350" s="221"/>
      <c r="C350" s="222"/>
      <c r="D350" s="212" t="s">
        <v>150</v>
      </c>
      <c r="E350" s="223" t="s">
        <v>1</v>
      </c>
      <c r="F350" s="224" t="s">
        <v>377</v>
      </c>
      <c r="G350" s="222"/>
      <c r="H350" s="225">
        <v>-7.0919999999999996</v>
      </c>
      <c r="I350" s="226"/>
      <c r="J350" s="222"/>
      <c r="K350" s="222"/>
      <c r="L350" s="227"/>
      <c r="M350" s="228"/>
      <c r="N350" s="229"/>
      <c r="O350" s="229"/>
      <c r="P350" s="229"/>
      <c r="Q350" s="229"/>
      <c r="R350" s="229"/>
      <c r="S350" s="229"/>
      <c r="T350" s="230"/>
      <c r="AT350" s="231" t="s">
        <v>150</v>
      </c>
      <c r="AU350" s="231" t="s">
        <v>80</v>
      </c>
      <c r="AV350" s="12" t="s">
        <v>80</v>
      </c>
      <c r="AW350" s="12" t="s">
        <v>35</v>
      </c>
      <c r="AX350" s="12" t="s">
        <v>73</v>
      </c>
      <c r="AY350" s="231" t="s">
        <v>141</v>
      </c>
    </row>
    <row r="351" s="12" customFormat="1">
      <c r="B351" s="221"/>
      <c r="C351" s="222"/>
      <c r="D351" s="212" t="s">
        <v>150</v>
      </c>
      <c r="E351" s="223" t="s">
        <v>1</v>
      </c>
      <c r="F351" s="224" t="s">
        <v>378</v>
      </c>
      <c r="G351" s="222"/>
      <c r="H351" s="225">
        <v>6.9160000000000004</v>
      </c>
      <c r="I351" s="226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AT351" s="231" t="s">
        <v>150</v>
      </c>
      <c r="AU351" s="231" t="s">
        <v>80</v>
      </c>
      <c r="AV351" s="12" t="s">
        <v>80</v>
      </c>
      <c r="AW351" s="12" t="s">
        <v>35</v>
      </c>
      <c r="AX351" s="12" t="s">
        <v>73</v>
      </c>
      <c r="AY351" s="231" t="s">
        <v>141</v>
      </c>
    </row>
    <row r="352" s="12" customFormat="1">
      <c r="B352" s="221"/>
      <c r="C352" s="222"/>
      <c r="D352" s="212" t="s">
        <v>150</v>
      </c>
      <c r="E352" s="223" t="s">
        <v>1</v>
      </c>
      <c r="F352" s="224" t="s">
        <v>379</v>
      </c>
      <c r="G352" s="222"/>
      <c r="H352" s="225">
        <v>4.0949999999999998</v>
      </c>
      <c r="I352" s="226"/>
      <c r="J352" s="222"/>
      <c r="K352" s="222"/>
      <c r="L352" s="227"/>
      <c r="M352" s="228"/>
      <c r="N352" s="229"/>
      <c r="O352" s="229"/>
      <c r="P352" s="229"/>
      <c r="Q352" s="229"/>
      <c r="R352" s="229"/>
      <c r="S352" s="229"/>
      <c r="T352" s="230"/>
      <c r="AT352" s="231" t="s">
        <v>150</v>
      </c>
      <c r="AU352" s="231" t="s">
        <v>80</v>
      </c>
      <c r="AV352" s="12" t="s">
        <v>80</v>
      </c>
      <c r="AW352" s="12" t="s">
        <v>35</v>
      </c>
      <c r="AX352" s="12" t="s">
        <v>73</v>
      </c>
      <c r="AY352" s="231" t="s">
        <v>141</v>
      </c>
    </row>
    <row r="353" s="12" customFormat="1">
      <c r="B353" s="221"/>
      <c r="C353" s="222"/>
      <c r="D353" s="212" t="s">
        <v>150</v>
      </c>
      <c r="E353" s="223" t="s">
        <v>1</v>
      </c>
      <c r="F353" s="224" t="s">
        <v>380</v>
      </c>
      <c r="G353" s="222"/>
      <c r="H353" s="225">
        <v>17.779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150</v>
      </c>
      <c r="AU353" s="231" t="s">
        <v>80</v>
      </c>
      <c r="AV353" s="12" t="s">
        <v>80</v>
      </c>
      <c r="AW353" s="12" t="s">
        <v>35</v>
      </c>
      <c r="AX353" s="12" t="s">
        <v>73</v>
      </c>
      <c r="AY353" s="231" t="s">
        <v>141</v>
      </c>
    </row>
    <row r="354" s="12" customFormat="1">
      <c r="B354" s="221"/>
      <c r="C354" s="222"/>
      <c r="D354" s="212" t="s">
        <v>150</v>
      </c>
      <c r="E354" s="223" t="s">
        <v>1</v>
      </c>
      <c r="F354" s="224" t="s">
        <v>381</v>
      </c>
      <c r="G354" s="222"/>
      <c r="H354" s="225">
        <v>26.257999999999999</v>
      </c>
      <c r="I354" s="226"/>
      <c r="J354" s="222"/>
      <c r="K354" s="222"/>
      <c r="L354" s="227"/>
      <c r="M354" s="228"/>
      <c r="N354" s="229"/>
      <c r="O354" s="229"/>
      <c r="P354" s="229"/>
      <c r="Q354" s="229"/>
      <c r="R354" s="229"/>
      <c r="S354" s="229"/>
      <c r="T354" s="230"/>
      <c r="AT354" s="231" t="s">
        <v>150</v>
      </c>
      <c r="AU354" s="231" t="s">
        <v>80</v>
      </c>
      <c r="AV354" s="12" t="s">
        <v>80</v>
      </c>
      <c r="AW354" s="12" t="s">
        <v>35</v>
      </c>
      <c r="AX354" s="12" t="s">
        <v>73</v>
      </c>
      <c r="AY354" s="231" t="s">
        <v>141</v>
      </c>
    </row>
    <row r="355" s="12" customFormat="1">
      <c r="B355" s="221"/>
      <c r="C355" s="222"/>
      <c r="D355" s="212" t="s">
        <v>150</v>
      </c>
      <c r="E355" s="223" t="s">
        <v>1</v>
      </c>
      <c r="F355" s="224" t="s">
        <v>382</v>
      </c>
      <c r="G355" s="222"/>
      <c r="H355" s="225">
        <v>29.881</v>
      </c>
      <c r="I355" s="226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150</v>
      </c>
      <c r="AU355" s="231" t="s">
        <v>80</v>
      </c>
      <c r="AV355" s="12" t="s">
        <v>80</v>
      </c>
      <c r="AW355" s="12" t="s">
        <v>35</v>
      </c>
      <c r="AX355" s="12" t="s">
        <v>73</v>
      </c>
      <c r="AY355" s="231" t="s">
        <v>141</v>
      </c>
    </row>
    <row r="356" s="12" customFormat="1">
      <c r="B356" s="221"/>
      <c r="C356" s="222"/>
      <c r="D356" s="212" t="s">
        <v>150</v>
      </c>
      <c r="E356" s="223" t="s">
        <v>1</v>
      </c>
      <c r="F356" s="224" t="s">
        <v>383</v>
      </c>
      <c r="G356" s="222"/>
      <c r="H356" s="225">
        <v>29.760000000000002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150</v>
      </c>
      <c r="AU356" s="231" t="s">
        <v>80</v>
      </c>
      <c r="AV356" s="12" t="s">
        <v>80</v>
      </c>
      <c r="AW356" s="12" t="s">
        <v>35</v>
      </c>
      <c r="AX356" s="12" t="s">
        <v>73</v>
      </c>
      <c r="AY356" s="231" t="s">
        <v>141</v>
      </c>
    </row>
    <row r="357" s="12" customFormat="1">
      <c r="B357" s="221"/>
      <c r="C357" s="222"/>
      <c r="D357" s="212" t="s">
        <v>150</v>
      </c>
      <c r="E357" s="223" t="s">
        <v>1</v>
      </c>
      <c r="F357" s="224" t="s">
        <v>384</v>
      </c>
      <c r="G357" s="222"/>
      <c r="H357" s="225">
        <v>-4.3339999999999996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150</v>
      </c>
      <c r="AU357" s="231" t="s">
        <v>80</v>
      </c>
      <c r="AV357" s="12" t="s">
        <v>80</v>
      </c>
      <c r="AW357" s="12" t="s">
        <v>35</v>
      </c>
      <c r="AX357" s="12" t="s">
        <v>73</v>
      </c>
      <c r="AY357" s="231" t="s">
        <v>141</v>
      </c>
    </row>
    <row r="358" s="12" customFormat="1">
      <c r="B358" s="221"/>
      <c r="C358" s="222"/>
      <c r="D358" s="212" t="s">
        <v>150</v>
      </c>
      <c r="E358" s="223" t="s">
        <v>1</v>
      </c>
      <c r="F358" s="224" t="s">
        <v>385</v>
      </c>
      <c r="G358" s="222"/>
      <c r="H358" s="225">
        <v>50.929000000000002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150</v>
      </c>
      <c r="AU358" s="231" t="s">
        <v>80</v>
      </c>
      <c r="AV358" s="12" t="s">
        <v>80</v>
      </c>
      <c r="AW358" s="12" t="s">
        <v>35</v>
      </c>
      <c r="AX358" s="12" t="s">
        <v>73</v>
      </c>
      <c r="AY358" s="231" t="s">
        <v>141</v>
      </c>
    </row>
    <row r="359" s="12" customFormat="1">
      <c r="B359" s="221"/>
      <c r="C359" s="222"/>
      <c r="D359" s="212" t="s">
        <v>150</v>
      </c>
      <c r="E359" s="223" t="s">
        <v>1</v>
      </c>
      <c r="F359" s="224" t="s">
        <v>386</v>
      </c>
      <c r="G359" s="222"/>
      <c r="H359" s="225">
        <v>51.253</v>
      </c>
      <c r="I359" s="226"/>
      <c r="J359" s="222"/>
      <c r="K359" s="222"/>
      <c r="L359" s="227"/>
      <c r="M359" s="228"/>
      <c r="N359" s="229"/>
      <c r="O359" s="229"/>
      <c r="P359" s="229"/>
      <c r="Q359" s="229"/>
      <c r="R359" s="229"/>
      <c r="S359" s="229"/>
      <c r="T359" s="230"/>
      <c r="AT359" s="231" t="s">
        <v>150</v>
      </c>
      <c r="AU359" s="231" t="s">
        <v>80</v>
      </c>
      <c r="AV359" s="12" t="s">
        <v>80</v>
      </c>
      <c r="AW359" s="12" t="s">
        <v>35</v>
      </c>
      <c r="AX359" s="12" t="s">
        <v>73</v>
      </c>
      <c r="AY359" s="231" t="s">
        <v>141</v>
      </c>
    </row>
    <row r="360" s="12" customFormat="1">
      <c r="B360" s="221"/>
      <c r="C360" s="222"/>
      <c r="D360" s="212" t="s">
        <v>150</v>
      </c>
      <c r="E360" s="223" t="s">
        <v>1</v>
      </c>
      <c r="F360" s="224" t="s">
        <v>387</v>
      </c>
      <c r="G360" s="222"/>
      <c r="H360" s="225">
        <v>59.395000000000003</v>
      </c>
      <c r="I360" s="226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AT360" s="231" t="s">
        <v>150</v>
      </c>
      <c r="AU360" s="231" t="s">
        <v>80</v>
      </c>
      <c r="AV360" s="12" t="s">
        <v>80</v>
      </c>
      <c r="AW360" s="12" t="s">
        <v>35</v>
      </c>
      <c r="AX360" s="12" t="s">
        <v>73</v>
      </c>
      <c r="AY360" s="231" t="s">
        <v>141</v>
      </c>
    </row>
    <row r="361" s="12" customFormat="1">
      <c r="B361" s="221"/>
      <c r="C361" s="222"/>
      <c r="D361" s="212" t="s">
        <v>150</v>
      </c>
      <c r="E361" s="223" t="s">
        <v>1</v>
      </c>
      <c r="F361" s="224" t="s">
        <v>388</v>
      </c>
      <c r="G361" s="222"/>
      <c r="H361" s="225">
        <v>93.641999999999996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150</v>
      </c>
      <c r="AU361" s="231" t="s">
        <v>80</v>
      </c>
      <c r="AV361" s="12" t="s">
        <v>80</v>
      </c>
      <c r="AW361" s="12" t="s">
        <v>35</v>
      </c>
      <c r="AX361" s="12" t="s">
        <v>73</v>
      </c>
      <c r="AY361" s="231" t="s">
        <v>141</v>
      </c>
    </row>
    <row r="362" s="12" customFormat="1">
      <c r="B362" s="221"/>
      <c r="C362" s="222"/>
      <c r="D362" s="212" t="s">
        <v>150</v>
      </c>
      <c r="E362" s="223" t="s">
        <v>1</v>
      </c>
      <c r="F362" s="224" t="s">
        <v>389</v>
      </c>
      <c r="G362" s="222"/>
      <c r="H362" s="225">
        <v>46.308</v>
      </c>
      <c r="I362" s="226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150</v>
      </c>
      <c r="AU362" s="231" t="s">
        <v>80</v>
      </c>
      <c r="AV362" s="12" t="s">
        <v>80</v>
      </c>
      <c r="AW362" s="12" t="s">
        <v>35</v>
      </c>
      <c r="AX362" s="12" t="s">
        <v>73</v>
      </c>
      <c r="AY362" s="231" t="s">
        <v>141</v>
      </c>
    </row>
    <row r="363" s="12" customFormat="1">
      <c r="B363" s="221"/>
      <c r="C363" s="222"/>
      <c r="D363" s="212" t="s">
        <v>150</v>
      </c>
      <c r="E363" s="223" t="s">
        <v>1</v>
      </c>
      <c r="F363" s="224" t="s">
        <v>390</v>
      </c>
      <c r="G363" s="222"/>
      <c r="H363" s="225">
        <v>-15.84</v>
      </c>
      <c r="I363" s="226"/>
      <c r="J363" s="222"/>
      <c r="K363" s="222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150</v>
      </c>
      <c r="AU363" s="231" t="s">
        <v>80</v>
      </c>
      <c r="AV363" s="12" t="s">
        <v>80</v>
      </c>
      <c r="AW363" s="12" t="s">
        <v>35</v>
      </c>
      <c r="AX363" s="12" t="s">
        <v>73</v>
      </c>
      <c r="AY363" s="231" t="s">
        <v>141</v>
      </c>
    </row>
    <row r="364" s="13" customFormat="1">
      <c r="B364" s="232"/>
      <c r="C364" s="233"/>
      <c r="D364" s="212" t="s">
        <v>150</v>
      </c>
      <c r="E364" s="234" t="s">
        <v>1</v>
      </c>
      <c r="F364" s="235" t="s">
        <v>391</v>
      </c>
      <c r="G364" s="233"/>
      <c r="H364" s="236">
        <v>547.74099999999999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AT364" s="242" t="s">
        <v>150</v>
      </c>
      <c r="AU364" s="242" t="s">
        <v>80</v>
      </c>
      <c r="AV364" s="13" t="s">
        <v>148</v>
      </c>
      <c r="AW364" s="13" t="s">
        <v>35</v>
      </c>
      <c r="AX364" s="13" t="s">
        <v>78</v>
      </c>
      <c r="AY364" s="242" t="s">
        <v>141</v>
      </c>
    </row>
    <row r="365" s="1" customFormat="1" ht="14.4" customHeight="1">
      <c r="B365" s="37"/>
      <c r="C365" s="198" t="s">
        <v>392</v>
      </c>
      <c r="D365" s="198" t="s">
        <v>143</v>
      </c>
      <c r="E365" s="199" t="s">
        <v>393</v>
      </c>
      <c r="F365" s="200" t="s">
        <v>394</v>
      </c>
      <c r="G365" s="201" t="s">
        <v>237</v>
      </c>
      <c r="H365" s="202">
        <v>64.007000000000005</v>
      </c>
      <c r="I365" s="203"/>
      <c r="J365" s="204">
        <f>ROUND(I365*H365,2)</f>
        <v>0</v>
      </c>
      <c r="K365" s="200" t="s">
        <v>147</v>
      </c>
      <c r="L365" s="42"/>
      <c r="M365" s="205" t="s">
        <v>1</v>
      </c>
      <c r="N365" s="206" t="s">
        <v>44</v>
      </c>
      <c r="O365" s="78"/>
      <c r="P365" s="207">
        <f>O365*H365</f>
        <v>0</v>
      </c>
      <c r="Q365" s="207">
        <v>0.015400000000000001</v>
      </c>
      <c r="R365" s="207">
        <f>Q365*H365</f>
        <v>0.98570780000000013</v>
      </c>
      <c r="S365" s="207">
        <v>0</v>
      </c>
      <c r="T365" s="208">
        <f>S365*H365</f>
        <v>0</v>
      </c>
      <c r="AR365" s="16" t="s">
        <v>148</v>
      </c>
      <c r="AT365" s="16" t="s">
        <v>143</v>
      </c>
      <c r="AU365" s="16" t="s">
        <v>80</v>
      </c>
      <c r="AY365" s="16" t="s">
        <v>141</v>
      </c>
      <c r="BE365" s="209">
        <f>IF(N365="základní",J365,0)</f>
        <v>0</v>
      </c>
      <c r="BF365" s="209">
        <f>IF(N365="snížená",J365,0)</f>
        <v>0</v>
      </c>
      <c r="BG365" s="209">
        <f>IF(N365="zákl. přenesená",J365,0)</f>
        <v>0</v>
      </c>
      <c r="BH365" s="209">
        <f>IF(N365="sníž. přenesená",J365,0)</f>
        <v>0</v>
      </c>
      <c r="BI365" s="209">
        <f>IF(N365="nulová",J365,0)</f>
        <v>0</v>
      </c>
      <c r="BJ365" s="16" t="s">
        <v>78</v>
      </c>
      <c r="BK365" s="209">
        <f>ROUND(I365*H365,2)</f>
        <v>0</v>
      </c>
      <c r="BL365" s="16" t="s">
        <v>148</v>
      </c>
      <c r="BM365" s="16" t="s">
        <v>395</v>
      </c>
    </row>
    <row r="366" s="11" customFormat="1">
      <c r="B366" s="210"/>
      <c r="C366" s="211"/>
      <c r="D366" s="212" t="s">
        <v>150</v>
      </c>
      <c r="E366" s="213" t="s">
        <v>1</v>
      </c>
      <c r="F366" s="214" t="s">
        <v>216</v>
      </c>
      <c r="G366" s="211"/>
      <c r="H366" s="213" t="s">
        <v>1</v>
      </c>
      <c r="I366" s="215"/>
      <c r="J366" s="211"/>
      <c r="K366" s="211"/>
      <c r="L366" s="216"/>
      <c r="M366" s="217"/>
      <c r="N366" s="218"/>
      <c r="O366" s="218"/>
      <c r="P366" s="218"/>
      <c r="Q366" s="218"/>
      <c r="R366" s="218"/>
      <c r="S366" s="218"/>
      <c r="T366" s="219"/>
      <c r="AT366" s="220" t="s">
        <v>150</v>
      </c>
      <c r="AU366" s="220" t="s">
        <v>80</v>
      </c>
      <c r="AV366" s="11" t="s">
        <v>78</v>
      </c>
      <c r="AW366" s="11" t="s">
        <v>35</v>
      </c>
      <c r="AX366" s="11" t="s">
        <v>73</v>
      </c>
      <c r="AY366" s="220" t="s">
        <v>141</v>
      </c>
    </row>
    <row r="367" s="12" customFormat="1">
      <c r="B367" s="221"/>
      <c r="C367" s="222"/>
      <c r="D367" s="212" t="s">
        <v>150</v>
      </c>
      <c r="E367" s="223" t="s">
        <v>1</v>
      </c>
      <c r="F367" s="224" t="s">
        <v>396</v>
      </c>
      <c r="G367" s="222"/>
      <c r="H367" s="225">
        <v>0.64200000000000002</v>
      </c>
      <c r="I367" s="226"/>
      <c r="J367" s="222"/>
      <c r="K367" s="222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150</v>
      </c>
      <c r="AU367" s="231" t="s">
        <v>80</v>
      </c>
      <c r="AV367" s="12" t="s">
        <v>80</v>
      </c>
      <c r="AW367" s="12" t="s">
        <v>35</v>
      </c>
      <c r="AX367" s="12" t="s">
        <v>73</v>
      </c>
      <c r="AY367" s="231" t="s">
        <v>141</v>
      </c>
    </row>
    <row r="368" s="12" customFormat="1">
      <c r="B368" s="221"/>
      <c r="C368" s="222"/>
      <c r="D368" s="212" t="s">
        <v>150</v>
      </c>
      <c r="E368" s="223" t="s">
        <v>1</v>
      </c>
      <c r="F368" s="224" t="s">
        <v>397</v>
      </c>
      <c r="G368" s="222"/>
      <c r="H368" s="225">
        <v>0.32100000000000001</v>
      </c>
      <c r="I368" s="226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AT368" s="231" t="s">
        <v>150</v>
      </c>
      <c r="AU368" s="231" t="s">
        <v>80</v>
      </c>
      <c r="AV368" s="12" t="s">
        <v>80</v>
      </c>
      <c r="AW368" s="12" t="s">
        <v>35</v>
      </c>
      <c r="AX368" s="12" t="s">
        <v>73</v>
      </c>
      <c r="AY368" s="231" t="s">
        <v>141</v>
      </c>
    </row>
    <row r="369" s="12" customFormat="1">
      <c r="B369" s="221"/>
      <c r="C369" s="222"/>
      <c r="D369" s="212" t="s">
        <v>150</v>
      </c>
      <c r="E369" s="223" t="s">
        <v>1</v>
      </c>
      <c r="F369" s="224" t="s">
        <v>398</v>
      </c>
      <c r="G369" s="222"/>
      <c r="H369" s="225">
        <v>16.460999999999999</v>
      </c>
      <c r="I369" s="226"/>
      <c r="J369" s="222"/>
      <c r="K369" s="222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150</v>
      </c>
      <c r="AU369" s="231" t="s">
        <v>80</v>
      </c>
      <c r="AV369" s="12" t="s">
        <v>80</v>
      </c>
      <c r="AW369" s="12" t="s">
        <v>35</v>
      </c>
      <c r="AX369" s="12" t="s">
        <v>73</v>
      </c>
      <c r="AY369" s="231" t="s">
        <v>141</v>
      </c>
    </row>
    <row r="370" s="12" customFormat="1">
      <c r="B370" s="221"/>
      <c r="C370" s="222"/>
      <c r="D370" s="212" t="s">
        <v>150</v>
      </c>
      <c r="E370" s="223" t="s">
        <v>1</v>
      </c>
      <c r="F370" s="224" t="s">
        <v>399</v>
      </c>
      <c r="G370" s="222"/>
      <c r="H370" s="225">
        <v>41.424999999999997</v>
      </c>
      <c r="I370" s="226"/>
      <c r="J370" s="222"/>
      <c r="K370" s="222"/>
      <c r="L370" s="227"/>
      <c r="M370" s="228"/>
      <c r="N370" s="229"/>
      <c r="O370" s="229"/>
      <c r="P370" s="229"/>
      <c r="Q370" s="229"/>
      <c r="R370" s="229"/>
      <c r="S370" s="229"/>
      <c r="T370" s="230"/>
      <c r="AT370" s="231" t="s">
        <v>150</v>
      </c>
      <c r="AU370" s="231" t="s">
        <v>80</v>
      </c>
      <c r="AV370" s="12" t="s">
        <v>80</v>
      </c>
      <c r="AW370" s="12" t="s">
        <v>35</v>
      </c>
      <c r="AX370" s="12" t="s">
        <v>73</v>
      </c>
      <c r="AY370" s="231" t="s">
        <v>141</v>
      </c>
    </row>
    <row r="371" s="12" customFormat="1">
      <c r="B371" s="221"/>
      <c r="C371" s="222"/>
      <c r="D371" s="212" t="s">
        <v>150</v>
      </c>
      <c r="E371" s="223" t="s">
        <v>1</v>
      </c>
      <c r="F371" s="224" t="s">
        <v>400</v>
      </c>
      <c r="G371" s="222"/>
      <c r="H371" s="225">
        <v>5.1580000000000004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150</v>
      </c>
      <c r="AU371" s="231" t="s">
        <v>80</v>
      </c>
      <c r="AV371" s="12" t="s">
        <v>80</v>
      </c>
      <c r="AW371" s="12" t="s">
        <v>35</v>
      </c>
      <c r="AX371" s="12" t="s">
        <v>73</v>
      </c>
      <c r="AY371" s="231" t="s">
        <v>141</v>
      </c>
    </row>
    <row r="372" s="13" customFormat="1">
      <c r="B372" s="232"/>
      <c r="C372" s="233"/>
      <c r="D372" s="212" t="s">
        <v>150</v>
      </c>
      <c r="E372" s="234" t="s">
        <v>1</v>
      </c>
      <c r="F372" s="235" t="s">
        <v>155</v>
      </c>
      <c r="G372" s="233"/>
      <c r="H372" s="236">
        <v>64.007000000000005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AT372" s="242" t="s">
        <v>150</v>
      </c>
      <c r="AU372" s="242" t="s">
        <v>80</v>
      </c>
      <c r="AV372" s="13" t="s">
        <v>148</v>
      </c>
      <c r="AW372" s="13" t="s">
        <v>35</v>
      </c>
      <c r="AX372" s="13" t="s">
        <v>78</v>
      </c>
      <c r="AY372" s="242" t="s">
        <v>141</v>
      </c>
    </row>
    <row r="373" s="1" customFormat="1" ht="14.4" customHeight="1">
      <c r="B373" s="37"/>
      <c r="C373" s="198" t="s">
        <v>401</v>
      </c>
      <c r="D373" s="198" t="s">
        <v>143</v>
      </c>
      <c r="E373" s="199" t="s">
        <v>402</v>
      </c>
      <c r="F373" s="200" t="s">
        <v>403</v>
      </c>
      <c r="G373" s="201" t="s">
        <v>237</v>
      </c>
      <c r="H373" s="202">
        <v>39.465000000000003</v>
      </c>
      <c r="I373" s="203"/>
      <c r="J373" s="204">
        <f>ROUND(I373*H373,2)</f>
        <v>0</v>
      </c>
      <c r="K373" s="200" t="s">
        <v>147</v>
      </c>
      <c r="L373" s="42"/>
      <c r="M373" s="205" t="s">
        <v>1</v>
      </c>
      <c r="N373" s="206" t="s">
        <v>44</v>
      </c>
      <c r="O373" s="78"/>
      <c r="P373" s="207">
        <f>O373*H373</f>
        <v>0</v>
      </c>
      <c r="Q373" s="207">
        <v>0.018380000000000001</v>
      </c>
      <c r="R373" s="207">
        <f>Q373*H373</f>
        <v>0.72536670000000003</v>
      </c>
      <c r="S373" s="207">
        <v>0</v>
      </c>
      <c r="T373" s="208">
        <f>S373*H373</f>
        <v>0</v>
      </c>
      <c r="AR373" s="16" t="s">
        <v>148</v>
      </c>
      <c r="AT373" s="16" t="s">
        <v>143</v>
      </c>
      <c r="AU373" s="16" t="s">
        <v>80</v>
      </c>
      <c r="AY373" s="16" t="s">
        <v>141</v>
      </c>
      <c r="BE373" s="209">
        <f>IF(N373="základní",J373,0)</f>
        <v>0</v>
      </c>
      <c r="BF373" s="209">
        <f>IF(N373="snížená",J373,0)</f>
        <v>0</v>
      </c>
      <c r="BG373" s="209">
        <f>IF(N373="zákl. přenesená",J373,0)</f>
        <v>0</v>
      </c>
      <c r="BH373" s="209">
        <f>IF(N373="sníž. přenesená",J373,0)</f>
        <v>0</v>
      </c>
      <c r="BI373" s="209">
        <f>IF(N373="nulová",J373,0)</f>
        <v>0</v>
      </c>
      <c r="BJ373" s="16" t="s">
        <v>78</v>
      </c>
      <c r="BK373" s="209">
        <f>ROUND(I373*H373,2)</f>
        <v>0</v>
      </c>
      <c r="BL373" s="16" t="s">
        <v>148</v>
      </c>
      <c r="BM373" s="16" t="s">
        <v>404</v>
      </c>
    </row>
    <row r="374" s="11" customFormat="1">
      <c r="B374" s="210"/>
      <c r="C374" s="211"/>
      <c r="D374" s="212" t="s">
        <v>150</v>
      </c>
      <c r="E374" s="213" t="s">
        <v>1</v>
      </c>
      <c r="F374" s="214" t="s">
        <v>216</v>
      </c>
      <c r="G374" s="211"/>
      <c r="H374" s="213" t="s">
        <v>1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150</v>
      </c>
      <c r="AU374" s="220" t="s">
        <v>80</v>
      </c>
      <c r="AV374" s="11" t="s">
        <v>78</v>
      </c>
      <c r="AW374" s="11" t="s">
        <v>35</v>
      </c>
      <c r="AX374" s="11" t="s">
        <v>73</v>
      </c>
      <c r="AY374" s="220" t="s">
        <v>141</v>
      </c>
    </row>
    <row r="375" s="12" customFormat="1">
      <c r="B375" s="221"/>
      <c r="C375" s="222"/>
      <c r="D375" s="212" t="s">
        <v>150</v>
      </c>
      <c r="E375" s="223" t="s">
        <v>1</v>
      </c>
      <c r="F375" s="224" t="s">
        <v>405</v>
      </c>
      <c r="G375" s="222"/>
      <c r="H375" s="225">
        <v>7.5999999999999996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150</v>
      </c>
      <c r="AU375" s="231" t="s">
        <v>80</v>
      </c>
      <c r="AV375" s="12" t="s">
        <v>80</v>
      </c>
      <c r="AW375" s="12" t="s">
        <v>35</v>
      </c>
      <c r="AX375" s="12" t="s">
        <v>73</v>
      </c>
      <c r="AY375" s="231" t="s">
        <v>141</v>
      </c>
    </row>
    <row r="376" s="12" customFormat="1">
      <c r="B376" s="221"/>
      <c r="C376" s="222"/>
      <c r="D376" s="212" t="s">
        <v>150</v>
      </c>
      <c r="E376" s="223" t="s">
        <v>1</v>
      </c>
      <c r="F376" s="224" t="s">
        <v>406</v>
      </c>
      <c r="G376" s="222"/>
      <c r="H376" s="225">
        <v>8.8000000000000007</v>
      </c>
      <c r="I376" s="226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150</v>
      </c>
      <c r="AU376" s="231" t="s">
        <v>80</v>
      </c>
      <c r="AV376" s="12" t="s">
        <v>80</v>
      </c>
      <c r="AW376" s="12" t="s">
        <v>35</v>
      </c>
      <c r="AX376" s="12" t="s">
        <v>73</v>
      </c>
      <c r="AY376" s="231" t="s">
        <v>141</v>
      </c>
    </row>
    <row r="377" s="12" customFormat="1">
      <c r="B377" s="221"/>
      <c r="C377" s="222"/>
      <c r="D377" s="212" t="s">
        <v>150</v>
      </c>
      <c r="E377" s="223" t="s">
        <v>1</v>
      </c>
      <c r="F377" s="224" t="s">
        <v>407</v>
      </c>
      <c r="G377" s="222"/>
      <c r="H377" s="225">
        <v>7.4249999999999998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150</v>
      </c>
      <c r="AU377" s="231" t="s">
        <v>80</v>
      </c>
      <c r="AV377" s="12" t="s">
        <v>80</v>
      </c>
      <c r="AW377" s="12" t="s">
        <v>35</v>
      </c>
      <c r="AX377" s="12" t="s">
        <v>73</v>
      </c>
      <c r="AY377" s="231" t="s">
        <v>141</v>
      </c>
    </row>
    <row r="378" s="12" customFormat="1">
      <c r="B378" s="221"/>
      <c r="C378" s="222"/>
      <c r="D378" s="212" t="s">
        <v>150</v>
      </c>
      <c r="E378" s="223" t="s">
        <v>1</v>
      </c>
      <c r="F378" s="224" t="s">
        <v>408</v>
      </c>
      <c r="G378" s="222"/>
      <c r="H378" s="225">
        <v>12.378</v>
      </c>
      <c r="I378" s="226"/>
      <c r="J378" s="222"/>
      <c r="K378" s="222"/>
      <c r="L378" s="227"/>
      <c r="M378" s="228"/>
      <c r="N378" s="229"/>
      <c r="O378" s="229"/>
      <c r="P378" s="229"/>
      <c r="Q378" s="229"/>
      <c r="R378" s="229"/>
      <c r="S378" s="229"/>
      <c r="T378" s="230"/>
      <c r="AT378" s="231" t="s">
        <v>150</v>
      </c>
      <c r="AU378" s="231" t="s">
        <v>80</v>
      </c>
      <c r="AV378" s="12" t="s">
        <v>80</v>
      </c>
      <c r="AW378" s="12" t="s">
        <v>35</v>
      </c>
      <c r="AX378" s="12" t="s">
        <v>73</v>
      </c>
      <c r="AY378" s="231" t="s">
        <v>141</v>
      </c>
    </row>
    <row r="379" s="12" customFormat="1">
      <c r="B379" s="221"/>
      <c r="C379" s="222"/>
      <c r="D379" s="212" t="s">
        <v>150</v>
      </c>
      <c r="E379" s="223" t="s">
        <v>1</v>
      </c>
      <c r="F379" s="224" t="s">
        <v>409</v>
      </c>
      <c r="G379" s="222"/>
      <c r="H379" s="225">
        <v>-1.5760000000000001</v>
      </c>
      <c r="I379" s="226"/>
      <c r="J379" s="222"/>
      <c r="K379" s="222"/>
      <c r="L379" s="227"/>
      <c r="M379" s="228"/>
      <c r="N379" s="229"/>
      <c r="O379" s="229"/>
      <c r="P379" s="229"/>
      <c r="Q379" s="229"/>
      <c r="R379" s="229"/>
      <c r="S379" s="229"/>
      <c r="T379" s="230"/>
      <c r="AT379" s="231" t="s">
        <v>150</v>
      </c>
      <c r="AU379" s="231" t="s">
        <v>80</v>
      </c>
      <c r="AV379" s="12" t="s">
        <v>80</v>
      </c>
      <c r="AW379" s="12" t="s">
        <v>35</v>
      </c>
      <c r="AX379" s="12" t="s">
        <v>73</v>
      </c>
      <c r="AY379" s="231" t="s">
        <v>141</v>
      </c>
    </row>
    <row r="380" s="12" customFormat="1">
      <c r="B380" s="221"/>
      <c r="C380" s="222"/>
      <c r="D380" s="212" t="s">
        <v>150</v>
      </c>
      <c r="E380" s="223" t="s">
        <v>1</v>
      </c>
      <c r="F380" s="224" t="s">
        <v>410</v>
      </c>
      <c r="G380" s="222"/>
      <c r="H380" s="225">
        <v>1.5</v>
      </c>
      <c r="I380" s="226"/>
      <c r="J380" s="222"/>
      <c r="K380" s="222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150</v>
      </c>
      <c r="AU380" s="231" t="s">
        <v>80</v>
      </c>
      <c r="AV380" s="12" t="s">
        <v>80</v>
      </c>
      <c r="AW380" s="12" t="s">
        <v>35</v>
      </c>
      <c r="AX380" s="12" t="s">
        <v>73</v>
      </c>
      <c r="AY380" s="231" t="s">
        <v>141</v>
      </c>
    </row>
    <row r="381" s="12" customFormat="1">
      <c r="B381" s="221"/>
      <c r="C381" s="222"/>
      <c r="D381" s="212" t="s">
        <v>150</v>
      </c>
      <c r="E381" s="223" t="s">
        <v>1</v>
      </c>
      <c r="F381" s="224" t="s">
        <v>411</v>
      </c>
      <c r="G381" s="222"/>
      <c r="H381" s="225">
        <v>1.9259999999999999</v>
      </c>
      <c r="I381" s="226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AT381" s="231" t="s">
        <v>150</v>
      </c>
      <c r="AU381" s="231" t="s">
        <v>80</v>
      </c>
      <c r="AV381" s="12" t="s">
        <v>80</v>
      </c>
      <c r="AW381" s="12" t="s">
        <v>35</v>
      </c>
      <c r="AX381" s="12" t="s">
        <v>73</v>
      </c>
      <c r="AY381" s="231" t="s">
        <v>141</v>
      </c>
    </row>
    <row r="382" s="12" customFormat="1">
      <c r="B382" s="221"/>
      <c r="C382" s="222"/>
      <c r="D382" s="212" t="s">
        <v>150</v>
      </c>
      <c r="E382" s="223" t="s">
        <v>1</v>
      </c>
      <c r="F382" s="224" t="s">
        <v>412</v>
      </c>
      <c r="G382" s="222"/>
      <c r="H382" s="225">
        <v>1.4119999999999999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150</v>
      </c>
      <c r="AU382" s="231" t="s">
        <v>80</v>
      </c>
      <c r="AV382" s="12" t="s">
        <v>80</v>
      </c>
      <c r="AW382" s="12" t="s">
        <v>35</v>
      </c>
      <c r="AX382" s="12" t="s">
        <v>73</v>
      </c>
      <c r="AY382" s="231" t="s">
        <v>141</v>
      </c>
    </row>
    <row r="383" s="13" customFormat="1">
      <c r="B383" s="232"/>
      <c r="C383" s="233"/>
      <c r="D383" s="212" t="s">
        <v>150</v>
      </c>
      <c r="E383" s="234" t="s">
        <v>1</v>
      </c>
      <c r="F383" s="235" t="s">
        <v>391</v>
      </c>
      <c r="G383" s="233"/>
      <c r="H383" s="236">
        <v>39.465000000000003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AT383" s="242" t="s">
        <v>150</v>
      </c>
      <c r="AU383" s="242" t="s">
        <v>80</v>
      </c>
      <c r="AV383" s="13" t="s">
        <v>148</v>
      </c>
      <c r="AW383" s="13" t="s">
        <v>35</v>
      </c>
      <c r="AX383" s="13" t="s">
        <v>78</v>
      </c>
      <c r="AY383" s="242" t="s">
        <v>141</v>
      </c>
    </row>
    <row r="384" s="1" customFormat="1" ht="14.4" customHeight="1">
      <c r="B384" s="37"/>
      <c r="C384" s="198" t="s">
        <v>413</v>
      </c>
      <c r="D384" s="198" t="s">
        <v>143</v>
      </c>
      <c r="E384" s="199" t="s">
        <v>414</v>
      </c>
      <c r="F384" s="200" t="s">
        <v>415</v>
      </c>
      <c r="G384" s="201" t="s">
        <v>237</v>
      </c>
      <c r="H384" s="202">
        <v>554.76700000000005</v>
      </c>
      <c r="I384" s="203"/>
      <c r="J384" s="204">
        <f>ROUND(I384*H384,2)</f>
        <v>0</v>
      </c>
      <c r="K384" s="200" t="s">
        <v>147</v>
      </c>
      <c r="L384" s="42"/>
      <c r="M384" s="205" t="s">
        <v>1</v>
      </c>
      <c r="N384" s="206" t="s">
        <v>44</v>
      </c>
      <c r="O384" s="78"/>
      <c r="P384" s="207">
        <f>O384*H384</f>
        <v>0</v>
      </c>
      <c r="Q384" s="207">
        <v>0.026100000000000002</v>
      </c>
      <c r="R384" s="207">
        <f>Q384*H384</f>
        <v>14.479418700000002</v>
      </c>
      <c r="S384" s="207">
        <v>0</v>
      </c>
      <c r="T384" s="208">
        <f>S384*H384</f>
        <v>0</v>
      </c>
      <c r="AR384" s="16" t="s">
        <v>148</v>
      </c>
      <c r="AT384" s="16" t="s">
        <v>143</v>
      </c>
      <c r="AU384" s="16" t="s">
        <v>80</v>
      </c>
      <c r="AY384" s="16" t="s">
        <v>141</v>
      </c>
      <c r="BE384" s="209">
        <f>IF(N384="základní",J384,0)</f>
        <v>0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16" t="s">
        <v>78</v>
      </c>
      <c r="BK384" s="209">
        <f>ROUND(I384*H384,2)</f>
        <v>0</v>
      </c>
      <c r="BL384" s="16" t="s">
        <v>148</v>
      </c>
      <c r="BM384" s="16" t="s">
        <v>416</v>
      </c>
    </row>
    <row r="385" s="11" customFormat="1">
      <c r="B385" s="210"/>
      <c r="C385" s="211"/>
      <c r="D385" s="212" t="s">
        <v>150</v>
      </c>
      <c r="E385" s="213" t="s">
        <v>1</v>
      </c>
      <c r="F385" s="214" t="s">
        <v>337</v>
      </c>
      <c r="G385" s="211"/>
      <c r="H385" s="213" t="s">
        <v>1</v>
      </c>
      <c r="I385" s="215"/>
      <c r="J385" s="211"/>
      <c r="K385" s="211"/>
      <c r="L385" s="216"/>
      <c r="M385" s="217"/>
      <c r="N385" s="218"/>
      <c r="O385" s="218"/>
      <c r="P385" s="218"/>
      <c r="Q385" s="218"/>
      <c r="R385" s="218"/>
      <c r="S385" s="218"/>
      <c r="T385" s="219"/>
      <c r="AT385" s="220" t="s">
        <v>150</v>
      </c>
      <c r="AU385" s="220" t="s">
        <v>80</v>
      </c>
      <c r="AV385" s="11" t="s">
        <v>78</v>
      </c>
      <c r="AW385" s="11" t="s">
        <v>35</v>
      </c>
      <c r="AX385" s="11" t="s">
        <v>73</v>
      </c>
      <c r="AY385" s="220" t="s">
        <v>141</v>
      </c>
    </row>
    <row r="386" s="11" customFormat="1">
      <c r="B386" s="210"/>
      <c r="C386" s="211"/>
      <c r="D386" s="212" t="s">
        <v>150</v>
      </c>
      <c r="E386" s="213" t="s">
        <v>1</v>
      </c>
      <c r="F386" s="214" t="s">
        <v>338</v>
      </c>
      <c r="G386" s="211"/>
      <c r="H386" s="213" t="s">
        <v>1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150</v>
      </c>
      <c r="AU386" s="220" t="s">
        <v>80</v>
      </c>
      <c r="AV386" s="11" t="s">
        <v>78</v>
      </c>
      <c r="AW386" s="11" t="s">
        <v>35</v>
      </c>
      <c r="AX386" s="11" t="s">
        <v>73</v>
      </c>
      <c r="AY386" s="220" t="s">
        <v>141</v>
      </c>
    </row>
    <row r="387" s="11" customFormat="1">
      <c r="B387" s="210"/>
      <c r="C387" s="211"/>
      <c r="D387" s="212" t="s">
        <v>150</v>
      </c>
      <c r="E387" s="213" t="s">
        <v>1</v>
      </c>
      <c r="F387" s="214" t="s">
        <v>216</v>
      </c>
      <c r="G387" s="211"/>
      <c r="H387" s="213" t="s">
        <v>1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150</v>
      </c>
      <c r="AU387" s="220" t="s">
        <v>80</v>
      </c>
      <c r="AV387" s="11" t="s">
        <v>78</v>
      </c>
      <c r="AW387" s="11" t="s">
        <v>35</v>
      </c>
      <c r="AX387" s="11" t="s">
        <v>73</v>
      </c>
      <c r="AY387" s="220" t="s">
        <v>141</v>
      </c>
    </row>
    <row r="388" s="12" customFormat="1">
      <c r="B388" s="221"/>
      <c r="C388" s="222"/>
      <c r="D388" s="212" t="s">
        <v>150</v>
      </c>
      <c r="E388" s="223" t="s">
        <v>1</v>
      </c>
      <c r="F388" s="224" t="s">
        <v>374</v>
      </c>
      <c r="G388" s="222"/>
      <c r="H388" s="225">
        <v>158.96100000000001</v>
      </c>
      <c r="I388" s="226"/>
      <c r="J388" s="222"/>
      <c r="K388" s="222"/>
      <c r="L388" s="227"/>
      <c r="M388" s="228"/>
      <c r="N388" s="229"/>
      <c r="O388" s="229"/>
      <c r="P388" s="229"/>
      <c r="Q388" s="229"/>
      <c r="R388" s="229"/>
      <c r="S388" s="229"/>
      <c r="T388" s="230"/>
      <c r="AT388" s="231" t="s">
        <v>150</v>
      </c>
      <c r="AU388" s="231" t="s">
        <v>80</v>
      </c>
      <c r="AV388" s="12" t="s">
        <v>80</v>
      </c>
      <c r="AW388" s="12" t="s">
        <v>35</v>
      </c>
      <c r="AX388" s="12" t="s">
        <v>73</v>
      </c>
      <c r="AY388" s="231" t="s">
        <v>141</v>
      </c>
    </row>
    <row r="389" s="12" customFormat="1">
      <c r="B389" s="221"/>
      <c r="C389" s="222"/>
      <c r="D389" s="212" t="s">
        <v>150</v>
      </c>
      <c r="E389" s="223" t="s">
        <v>1</v>
      </c>
      <c r="F389" s="224" t="s">
        <v>375</v>
      </c>
      <c r="G389" s="222"/>
      <c r="H389" s="225">
        <v>-17.533000000000001</v>
      </c>
      <c r="I389" s="226"/>
      <c r="J389" s="222"/>
      <c r="K389" s="222"/>
      <c r="L389" s="227"/>
      <c r="M389" s="228"/>
      <c r="N389" s="229"/>
      <c r="O389" s="229"/>
      <c r="P389" s="229"/>
      <c r="Q389" s="229"/>
      <c r="R389" s="229"/>
      <c r="S389" s="229"/>
      <c r="T389" s="230"/>
      <c r="AT389" s="231" t="s">
        <v>150</v>
      </c>
      <c r="AU389" s="231" t="s">
        <v>80</v>
      </c>
      <c r="AV389" s="12" t="s">
        <v>80</v>
      </c>
      <c r="AW389" s="12" t="s">
        <v>35</v>
      </c>
      <c r="AX389" s="12" t="s">
        <v>73</v>
      </c>
      <c r="AY389" s="231" t="s">
        <v>141</v>
      </c>
    </row>
    <row r="390" s="12" customFormat="1">
      <c r="B390" s="221"/>
      <c r="C390" s="222"/>
      <c r="D390" s="212" t="s">
        <v>150</v>
      </c>
      <c r="E390" s="223" t="s">
        <v>1</v>
      </c>
      <c r="F390" s="224" t="s">
        <v>376</v>
      </c>
      <c r="G390" s="222"/>
      <c r="H390" s="225">
        <v>17.363</v>
      </c>
      <c r="I390" s="226"/>
      <c r="J390" s="222"/>
      <c r="K390" s="222"/>
      <c r="L390" s="227"/>
      <c r="M390" s="228"/>
      <c r="N390" s="229"/>
      <c r="O390" s="229"/>
      <c r="P390" s="229"/>
      <c r="Q390" s="229"/>
      <c r="R390" s="229"/>
      <c r="S390" s="229"/>
      <c r="T390" s="230"/>
      <c r="AT390" s="231" t="s">
        <v>150</v>
      </c>
      <c r="AU390" s="231" t="s">
        <v>80</v>
      </c>
      <c r="AV390" s="12" t="s">
        <v>80</v>
      </c>
      <c r="AW390" s="12" t="s">
        <v>35</v>
      </c>
      <c r="AX390" s="12" t="s">
        <v>73</v>
      </c>
      <c r="AY390" s="231" t="s">
        <v>141</v>
      </c>
    </row>
    <row r="391" s="12" customFormat="1">
      <c r="B391" s="221"/>
      <c r="C391" s="222"/>
      <c r="D391" s="212" t="s">
        <v>150</v>
      </c>
      <c r="E391" s="223" t="s">
        <v>1</v>
      </c>
      <c r="F391" s="224" t="s">
        <v>417</v>
      </c>
      <c r="G391" s="222"/>
      <c r="H391" s="225">
        <v>6.9160000000000004</v>
      </c>
      <c r="I391" s="226"/>
      <c r="J391" s="222"/>
      <c r="K391" s="222"/>
      <c r="L391" s="227"/>
      <c r="M391" s="228"/>
      <c r="N391" s="229"/>
      <c r="O391" s="229"/>
      <c r="P391" s="229"/>
      <c r="Q391" s="229"/>
      <c r="R391" s="229"/>
      <c r="S391" s="229"/>
      <c r="T391" s="230"/>
      <c r="AT391" s="231" t="s">
        <v>150</v>
      </c>
      <c r="AU391" s="231" t="s">
        <v>80</v>
      </c>
      <c r="AV391" s="12" t="s">
        <v>80</v>
      </c>
      <c r="AW391" s="12" t="s">
        <v>35</v>
      </c>
      <c r="AX391" s="12" t="s">
        <v>73</v>
      </c>
      <c r="AY391" s="231" t="s">
        <v>141</v>
      </c>
    </row>
    <row r="392" s="12" customFormat="1">
      <c r="B392" s="221"/>
      <c r="C392" s="222"/>
      <c r="D392" s="212" t="s">
        <v>150</v>
      </c>
      <c r="E392" s="223" t="s">
        <v>1</v>
      </c>
      <c r="F392" s="224" t="s">
        <v>418</v>
      </c>
      <c r="G392" s="222"/>
      <c r="H392" s="225">
        <v>4.0949999999999998</v>
      </c>
      <c r="I392" s="226"/>
      <c r="J392" s="222"/>
      <c r="K392" s="222"/>
      <c r="L392" s="227"/>
      <c r="M392" s="228"/>
      <c r="N392" s="229"/>
      <c r="O392" s="229"/>
      <c r="P392" s="229"/>
      <c r="Q392" s="229"/>
      <c r="R392" s="229"/>
      <c r="S392" s="229"/>
      <c r="T392" s="230"/>
      <c r="AT392" s="231" t="s">
        <v>150</v>
      </c>
      <c r="AU392" s="231" t="s">
        <v>80</v>
      </c>
      <c r="AV392" s="12" t="s">
        <v>80</v>
      </c>
      <c r="AW392" s="12" t="s">
        <v>35</v>
      </c>
      <c r="AX392" s="12" t="s">
        <v>73</v>
      </c>
      <c r="AY392" s="231" t="s">
        <v>141</v>
      </c>
    </row>
    <row r="393" s="12" customFormat="1">
      <c r="B393" s="221"/>
      <c r="C393" s="222"/>
      <c r="D393" s="212" t="s">
        <v>150</v>
      </c>
      <c r="E393" s="223" t="s">
        <v>1</v>
      </c>
      <c r="F393" s="224" t="s">
        <v>419</v>
      </c>
      <c r="G393" s="222"/>
      <c r="H393" s="225">
        <v>17.779</v>
      </c>
      <c r="I393" s="226"/>
      <c r="J393" s="222"/>
      <c r="K393" s="222"/>
      <c r="L393" s="227"/>
      <c r="M393" s="228"/>
      <c r="N393" s="229"/>
      <c r="O393" s="229"/>
      <c r="P393" s="229"/>
      <c r="Q393" s="229"/>
      <c r="R393" s="229"/>
      <c r="S393" s="229"/>
      <c r="T393" s="230"/>
      <c r="AT393" s="231" t="s">
        <v>150</v>
      </c>
      <c r="AU393" s="231" t="s">
        <v>80</v>
      </c>
      <c r="AV393" s="12" t="s">
        <v>80</v>
      </c>
      <c r="AW393" s="12" t="s">
        <v>35</v>
      </c>
      <c r="AX393" s="12" t="s">
        <v>73</v>
      </c>
      <c r="AY393" s="231" t="s">
        <v>141</v>
      </c>
    </row>
    <row r="394" s="12" customFormat="1">
      <c r="B394" s="221"/>
      <c r="C394" s="222"/>
      <c r="D394" s="212" t="s">
        <v>150</v>
      </c>
      <c r="E394" s="223" t="s">
        <v>1</v>
      </c>
      <c r="F394" s="224" t="s">
        <v>381</v>
      </c>
      <c r="G394" s="222"/>
      <c r="H394" s="225">
        <v>26.257999999999999</v>
      </c>
      <c r="I394" s="226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150</v>
      </c>
      <c r="AU394" s="231" t="s">
        <v>80</v>
      </c>
      <c r="AV394" s="12" t="s">
        <v>80</v>
      </c>
      <c r="AW394" s="12" t="s">
        <v>35</v>
      </c>
      <c r="AX394" s="12" t="s">
        <v>73</v>
      </c>
      <c r="AY394" s="231" t="s">
        <v>141</v>
      </c>
    </row>
    <row r="395" s="12" customFormat="1">
      <c r="B395" s="221"/>
      <c r="C395" s="222"/>
      <c r="D395" s="212" t="s">
        <v>150</v>
      </c>
      <c r="E395" s="223" t="s">
        <v>1</v>
      </c>
      <c r="F395" s="224" t="s">
        <v>382</v>
      </c>
      <c r="G395" s="222"/>
      <c r="H395" s="225">
        <v>29.881</v>
      </c>
      <c r="I395" s="226"/>
      <c r="J395" s="222"/>
      <c r="K395" s="222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150</v>
      </c>
      <c r="AU395" s="231" t="s">
        <v>80</v>
      </c>
      <c r="AV395" s="12" t="s">
        <v>80</v>
      </c>
      <c r="AW395" s="12" t="s">
        <v>35</v>
      </c>
      <c r="AX395" s="12" t="s">
        <v>73</v>
      </c>
      <c r="AY395" s="231" t="s">
        <v>141</v>
      </c>
    </row>
    <row r="396" s="12" customFormat="1">
      <c r="B396" s="221"/>
      <c r="C396" s="222"/>
      <c r="D396" s="212" t="s">
        <v>150</v>
      </c>
      <c r="E396" s="223" t="s">
        <v>1</v>
      </c>
      <c r="F396" s="224" t="s">
        <v>383</v>
      </c>
      <c r="G396" s="222"/>
      <c r="H396" s="225">
        <v>29.760000000000002</v>
      </c>
      <c r="I396" s="226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150</v>
      </c>
      <c r="AU396" s="231" t="s">
        <v>80</v>
      </c>
      <c r="AV396" s="12" t="s">
        <v>80</v>
      </c>
      <c r="AW396" s="12" t="s">
        <v>35</v>
      </c>
      <c r="AX396" s="12" t="s">
        <v>73</v>
      </c>
      <c r="AY396" s="231" t="s">
        <v>141</v>
      </c>
    </row>
    <row r="397" s="12" customFormat="1">
      <c r="B397" s="221"/>
      <c r="C397" s="222"/>
      <c r="D397" s="212" t="s">
        <v>150</v>
      </c>
      <c r="E397" s="223" t="s">
        <v>1</v>
      </c>
      <c r="F397" s="224" t="s">
        <v>420</v>
      </c>
      <c r="G397" s="222"/>
      <c r="H397" s="225">
        <v>-4.4000000000000004</v>
      </c>
      <c r="I397" s="226"/>
      <c r="J397" s="222"/>
      <c r="K397" s="222"/>
      <c r="L397" s="227"/>
      <c r="M397" s="228"/>
      <c r="N397" s="229"/>
      <c r="O397" s="229"/>
      <c r="P397" s="229"/>
      <c r="Q397" s="229"/>
      <c r="R397" s="229"/>
      <c r="S397" s="229"/>
      <c r="T397" s="230"/>
      <c r="AT397" s="231" t="s">
        <v>150</v>
      </c>
      <c r="AU397" s="231" t="s">
        <v>80</v>
      </c>
      <c r="AV397" s="12" t="s">
        <v>80</v>
      </c>
      <c r="AW397" s="12" t="s">
        <v>35</v>
      </c>
      <c r="AX397" s="12" t="s">
        <v>73</v>
      </c>
      <c r="AY397" s="231" t="s">
        <v>141</v>
      </c>
    </row>
    <row r="398" s="12" customFormat="1">
      <c r="B398" s="221"/>
      <c r="C398" s="222"/>
      <c r="D398" s="212" t="s">
        <v>150</v>
      </c>
      <c r="E398" s="223" t="s">
        <v>1</v>
      </c>
      <c r="F398" s="224" t="s">
        <v>385</v>
      </c>
      <c r="G398" s="222"/>
      <c r="H398" s="225">
        <v>50.929000000000002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150</v>
      </c>
      <c r="AU398" s="231" t="s">
        <v>80</v>
      </c>
      <c r="AV398" s="12" t="s">
        <v>80</v>
      </c>
      <c r="AW398" s="12" t="s">
        <v>35</v>
      </c>
      <c r="AX398" s="12" t="s">
        <v>73</v>
      </c>
      <c r="AY398" s="231" t="s">
        <v>141</v>
      </c>
    </row>
    <row r="399" s="12" customFormat="1">
      <c r="B399" s="221"/>
      <c r="C399" s="222"/>
      <c r="D399" s="212" t="s">
        <v>150</v>
      </c>
      <c r="E399" s="223" t="s">
        <v>1</v>
      </c>
      <c r="F399" s="224" t="s">
        <v>386</v>
      </c>
      <c r="G399" s="222"/>
      <c r="H399" s="225">
        <v>51.253</v>
      </c>
      <c r="I399" s="226"/>
      <c r="J399" s="222"/>
      <c r="K399" s="222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150</v>
      </c>
      <c r="AU399" s="231" t="s">
        <v>80</v>
      </c>
      <c r="AV399" s="12" t="s">
        <v>80</v>
      </c>
      <c r="AW399" s="12" t="s">
        <v>35</v>
      </c>
      <c r="AX399" s="12" t="s">
        <v>73</v>
      </c>
      <c r="AY399" s="231" t="s">
        <v>141</v>
      </c>
    </row>
    <row r="400" s="12" customFormat="1">
      <c r="B400" s="221"/>
      <c r="C400" s="222"/>
      <c r="D400" s="212" t="s">
        <v>150</v>
      </c>
      <c r="E400" s="223" t="s">
        <v>1</v>
      </c>
      <c r="F400" s="224" t="s">
        <v>387</v>
      </c>
      <c r="G400" s="222"/>
      <c r="H400" s="225">
        <v>59.395000000000003</v>
      </c>
      <c r="I400" s="226"/>
      <c r="J400" s="222"/>
      <c r="K400" s="222"/>
      <c r="L400" s="227"/>
      <c r="M400" s="228"/>
      <c r="N400" s="229"/>
      <c r="O400" s="229"/>
      <c r="P400" s="229"/>
      <c r="Q400" s="229"/>
      <c r="R400" s="229"/>
      <c r="S400" s="229"/>
      <c r="T400" s="230"/>
      <c r="AT400" s="231" t="s">
        <v>150</v>
      </c>
      <c r="AU400" s="231" t="s">
        <v>80</v>
      </c>
      <c r="AV400" s="12" t="s">
        <v>80</v>
      </c>
      <c r="AW400" s="12" t="s">
        <v>35</v>
      </c>
      <c r="AX400" s="12" t="s">
        <v>73</v>
      </c>
      <c r="AY400" s="231" t="s">
        <v>141</v>
      </c>
    </row>
    <row r="401" s="12" customFormat="1">
      <c r="B401" s="221"/>
      <c r="C401" s="222"/>
      <c r="D401" s="212" t="s">
        <v>150</v>
      </c>
      <c r="E401" s="223" t="s">
        <v>1</v>
      </c>
      <c r="F401" s="224" t="s">
        <v>388</v>
      </c>
      <c r="G401" s="222"/>
      <c r="H401" s="225">
        <v>93.641999999999996</v>
      </c>
      <c r="I401" s="226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150</v>
      </c>
      <c r="AU401" s="231" t="s">
        <v>80</v>
      </c>
      <c r="AV401" s="12" t="s">
        <v>80</v>
      </c>
      <c r="AW401" s="12" t="s">
        <v>35</v>
      </c>
      <c r="AX401" s="12" t="s">
        <v>73</v>
      </c>
      <c r="AY401" s="231" t="s">
        <v>141</v>
      </c>
    </row>
    <row r="402" s="12" customFormat="1">
      <c r="B402" s="221"/>
      <c r="C402" s="222"/>
      <c r="D402" s="212" t="s">
        <v>150</v>
      </c>
      <c r="E402" s="223" t="s">
        <v>1</v>
      </c>
      <c r="F402" s="224" t="s">
        <v>389</v>
      </c>
      <c r="G402" s="222"/>
      <c r="H402" s="225">
        <v>46.308</v>
      </c>
      <c r="I402" s="226"/>
      <c r="J402" s="222"/>
      <c r="K402" s="222"/>
      <c r="L402" s="227"/>
      <c r="M402" s="228"/>
      <c r="N402" s="229"/>
      <c r="O402" s="229"/>
      <c r="P402" s="229"/>
      <c r="Q402" s="229"/>
      <c r="R402" s="229"/>
      <c r="S402" s="229"/>
      <c r="T402" s="230"/>
      <c r="AT402" s="231" t="s">
        <v>150</v>
      </c>
      <c r="AU402" s="231" t="s">
        <v>80</v>
      </c>
      <c r="AV402" s="12" t="s">
        <v>80</v>
      </c>
      <c r="AW402" s="12" t="s">
        <v>35</v>
      </c>
      <c r="AX402" s="12" t="s">
        <v>73</v>
      </c>
      <c r="AY402" s="231" t="s">
        <v>141</v>
      </c>
    </row>
    <row r="403" s="12" customFormat="1">
      <c r="B403" s="221"/>
      <c r="C403" s="222"/>
      <c r="D403" s="212" t="s">
        <v>150</v>
      </c>
      <c r="E403" s="223" t="s">
        <v>1</v>
      </c>
      <c r="F403" s="224" t="s">
        <v>421</v>
      </c>
      <c r="G403" s="222"/>
      <c r="H403" s="225">
        <v>-15.84</v>
      </c>
      <c r="I403" s="226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150</v>
      </c>
      <c r="AU403" s="231" t="s">
        <v>80</v>
      </c>
      <c r="AV403" s="12" t="s">
        <v>80</v>
      </c>
      <c r="AW403" s="12" t="s">
        <v>35</v>
      </c>
      <c r="AX403" s="12" t="s">
        <v>73</v>
      </c>
      <c r="AY403" s="231" t="s">
        <v>141</v>
      </c>
    </row>
    <row r="404" s="13" customFormat="1">
      <c r="B404" s="232"/>
      <c r="C404" s="233"/>
      <c r="D404" s="212" t="s">
        <v>150</v>
      </c>
      <c r="E404" s="234" t="s">
        <v>1</v>
      </c>
      <c r="F404" s="235" t="s">
        <v>155</v>
      </c>
      <c r="G404" s="233"/>
      <c r="H404" s="236">
        <v>554.76700000000005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AT404" s="242" t="s">
        <v>150</v>
      </c>
      <c r="AU404" s="242" t="s">
        <v>80</v>
      </c>
      <c r="AV404" s="13" t="s">
        <v>148</v>
      </c>
      <c r="AW404" s="13" t="s">
        <v>35</v>
      </c>
      <c r="AX404" s="13" t="s">
        <v>78</v>
      </c>
      <c r="AY404" s="242" t="s">
        <v>141</v>
      </c>
    </row>
    <row r="405" s="1" customFormat="1" ht="14.4" customHeight="1">
      <c r="B405" s="37"/>
      <c r="C405" s="198" t="s">
        <v>422</v>
      </c>
      <c r="D405" s="198" t="s">
        <v>143</v>
      </c>
      <c r="E405" s="199" t="s">
        <v>423</v>
      </c>
      <c r="F405" s="200" t="s">
        <v>424</v>
      </c>
      <c r="G405" s="201" t="s">
        <v>237</v>
      </c>
      <c r="H405" s="202">
        <v>20.052</v>
      </c>
      <c r="I405" s="203"/>
      <c r="J405" s="204">
        <f>ROUND(I405*H405,2)</f>
        <v>0</v>
      </c>
      <c r="K405" s="200" t="s">
        <v>147</v>
      </c>
      <c r="L405" s="42"/>
      <c r="M405" s="205" t="s">
        <v>1</v>
      </c>
      <c r="N405" s="206" t="s">
        <v>44</v>
      </c>
      <c r="O405" s="78"/>
      <c r="P405" s="207">
        <f>O405*H405</f>
        <v>0</v>
      </c>
      <c r="Q405" s="207">
        <v>0.042500000000000003</v>
      </c>
      <c r="R405" s="207">
        <f>Q405*H405</f>
        <v>0.85221000000000002</v>
      </c>
      <c r="S405" s="207">
        <v>0</v>
      </c>
      <c r="T405" s="208">
        <f>S405*H405</f>
        <v>0</v>
      </c>
      <c r="AR405" s="16" t="s">
        <v>148</v>
      </c>
      <c r="AT405" s="16" t="s">
        <v>143</v>
      </c>
      <c r="AU405" s="16" t="s">
        <v>80</v>
      </c>
      <c r="AY405" s="16" t="s">
        <v>141</v>
      </c>
      <c r="BE405" s="209">
        <f>IF(N405="základní",J405,0)</f>
        <v>0</v>
      </c>
      <c r="BF405" s="209">
        <f>IF(N405="snížená",J405,0)</f>
        <v>0</v>
      </c>
      <c r="BG405" s="209">
        <f>IF(N405="zákl. přenesená",J405,0)</f>
        <v>0</v>
      </c>
      <c r="BH405" s="209">
        <f>IF(N405="sníž. přenesená",J405,0)</f>
        <v>0</v>
      </c>
      <c r="BI405" s="209">
        <f>IF(N405="nulová",J405,0)</f>
        <v>0</v>
      </c>
      <c r="BJ405" s="16" t="s">
        <v>78</v>
      </c>
      <c r="BK405" s="209">
        <f>ROUND(I405*H405,2)</f>
        <v>0</v>
      </c>
      <c r="BL405" s="16" t="s">
        <v>148</v>
      </c>
      <c r="BM405" s="16" t="s">
        <v>425</v>
      </c>
    </row>
    <row r="406" s="11" customFormat="1">
      <c r="B406" s="210"/>
      <c r="C406" s="211"/>
      <c r="D406" s="212" t="s">
        <v>150</v>
      </c>
      <c r="E406" s="213" t="s">
        <v>1</v>
      </c>
      <c r="F406" s="214" t="s">
        <v>151</v>
      </c>
      <c r="G406" s="211"/>
      <c r="H406" s="213" t="s">
        <v>1</v>
      </c>
      <c r="I406" s="215"/>
      <c r="J406" s="211"/>
      <c r="K406" s="211"/>
      <c r="L406" s="216"/>
      <c r="M406" s="217"/>
      <c r="N406" s="218"/>
      <c r="O406" s="218"/>
      <c r="P406" s="218"/>
      <c r="Q406" s="218"/>
      <c r="R406" s="218"/>
      <c r="S406" s="218"/>
      <c r="T406" s="219"/>
      <c r="AT406" s="220" t="s">
        <v>150</v>
      </c>
      <c r="AU406" s="220" t="s">
        <v>80</v>
      </c>
      <c r="AV406" s="11" t="s">
        <v>78</v>
      </c>
      <c r="AW406" s="11" t="s">
        <v>35</v>
      </c>
      <c r="AX406" s="11" t="s">
        <v>73</v>
      </c>
      <c r="AY406" s="220" t="s">
        <v>141</v>
      </c>
    </row>
    <row r="407" s="12" customFormat="1">
      <c r="B407" s="221"/>
      <c r="C407" s="222"/>
      <c r="D407" s="212" t="s">
        <v>150</v>
      </c>
      <c r="E407" s="223" t="s">
        <v>1</v>
      </c>
      <c r="F407" s="224" t="s">
        <v>426</v>
      </c>
      <c r="G407" s="222"/>
      <c r="H407" s="225">
        <v>20.052</v>
      </c>
      <c r="I407" s="226"/>
      <c r="J407" s="222"/>
      <c r="K407" s="222"/>
      <c r="L407" s="227"/>
      <c r="M407" s="228"/>
      <c r="N407" s="229"/>
      <c r="O407" s="229"/>
      <c r="P407" s="229"/>
      <c r="Q407" s="229"/>
      <c r="R407" s="229"/>
      <c r="S407" s="229"/>
      <c r="T407" s="230"/>
      <c r="AT407" s="231" t="s">
        <v>150</v>
      </c>
      <c r="AU407" s="231" t="s">
        <v>80</v>
      </c>
      <c r="AV407" s="12" t="s">
        <v>80</v>
      </c>
      <c r="AW407" s="12" t="s">
        <v>35</v>
      </c>
      <c r="AX407" s="12" t="s">
        <v>73</v>
      </c>
      <c r="AY407" s="231" t="s">
        <v>141</v>
      </c>
    </row>
    <row r="408" s="13" customFormat="1">
      <c r="B408" s="232"/>
      <c r="C408" s="233"/>
      <c r="D408" s="212" t="s">
        <v>150</v>
      </c>
      <c r="E408" s="234" t="s">
        <v>1</v>
      </c>
      <c r="F408" s="235" t="s">
        <v>155</v>
      </c>
      <c r="G408" s="233"/>
      <c r="H408" s="236">
        <v>20.052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AT408" s="242" t="s">
        <v>150</v>
      </c>
      <c r="AU408" s="242" t="s">
        <v>80</v>
      </c>
      <c r="AV408" s="13" t="s">
        <v>148</v>
      </c>
      <c r="AW408" s="13" t="s">
        <v>35</v>
      </c>
      <c r="AX408" s="13" t="s">
        <v>78</v>
      </c>
      <c r="AY408" s="242" t="s">
        <v>141</v>
      </c>
    </row>
    <row r="409" s="1" customFormat="1" ht="14.4" customHeight="1">
      <c r="B409" s="37"/>
      <c r="C409" s="198" t="s">
        <v>427</v>
      </c>
      <c r="D409" s="198" t="s">
        <v>143</v>
      </c>
      <c r="E409" s="199" t="s">
        <v>428</v>
      </c>
      <c r="F409" s="200" t="s">
        <v>429</v>
      </c>
      <c r="G409" s="201" t="s">
        <v>430</v>
      </c>
      <c r="H409" s="202">
        <v>196.845</v>
      </c>
      <c r="I409" s="203"/>
      <c r="J409" s="204">
        <f>ROUND(I409*H409,2)</f>
        <v>0</v>
      </c>
      <c r="K409" s="200" t="s">
        <v>147</v>
      </c>
      <c r="L409" s="42"/>
      <c r="M409" s="205" t="s">
        <v>1</v>
      </c>
      <c r="N409" s="206" t="s">
        <v>44</v>
      </c>
      <c r="O409" s="78"/>
      <c r="P409" s="207">
        <f>O409*H409</f>
        <v>0</v>
      </c>
      <c r="Q409" s="207">
        <v>0.0015</v>
      </c>
      <c r="R409" s="207">
        <f>Q409*H409</f>
        <v>0.29526750000000002</v>
      </c>
      <c r="S409" s="207">
        <v>0</v>
      </c>
      <c r="T409" s="208">
        <f>S409*H409</f>
        <v>0</v>
      </c>
      <c r="AR409" s="16" t="s">
        <v>148</v>
      </c>
      <c r="AT409" s="16" t="s">
        <v>143</v>
      </c>
      <c r="AU409" s="16" t="s">
        <v>80</v>
      </c>
      <c r="AY409" s="16" t="s">
        <v>141</v>
      </c>
      <c r="BE409" s="209">
        <f>IF(N409="základní",J409,0)</f>
        <v>0</v>
      </c>
      <c r="BF409" s="209">
        <f>IF(N409="snížená",J409,0)</f>
        <v>0</v>
      </c>
      <c r="BG409" s="209">
        <f>IF(N409="zákl. přenesená",J409,0)</f>
        <v>0</v>
      </c>
      <c r="BH409" s="209">
        <f>IF(N409="sníž. přenesená",J409,0)</f>
        <v>0</v>
      </c>
      <c r="BI409" s="209">
        <f>IF(N409="nulová",J409,0)</f>
        <v>0</v>
      </c>
      <c r="BJ409" s="16" t="s">
        <v>78</v>
      </c>
      <c r="BK409" s="209">
        <f>ROUND(I409*H409,2)</f>
        <v>0</v>
      </c>
      <c r="BL409" s="16" t="s">
        <v>148</v>
      </c>
      <c r="BM409" s="16" t="s">
        <v>431</v>
      </c>
    </row>
    <row r="410" s="11" customFormat="1">
      <c r="B410" s="210"/>
      <c r="C410" s="211"/>
      <c r="D410" s="212" t="s">
        <v>150</v>
      </c>
      <c r="E410" s="213" t="s">
        <v>1</v>
      </c>
      <c r="F410" s="214" t="s">
        <v>151</v>
      </c>
      <c r="G410" s="211"/>
      <c r="H410" s="213" t="s">
        <v>1</v>
      </c>
      <c r="I410" s="215"/>
      <c r="J410" s="211"/>
      <c r="K410" s="211"/>
      <c r="L410" s="216"/>
      <c r="M410" s="217"/>
      <c r="N410" s="218"/>
      <c r="O410" s="218"/>
      <c r="P410" s="218"/>
      <c r="Q410" s="218"/>
      <c r="R410" s="218"/>
      <c r="S410" s="218"/>
      <c r="T410" s="219"/>
      <c r="AT410" s="220" t="s">
        <v>150</v>
      </c>
      <c r="AU410" s="220" t="s">
        <v>80</v>
      </c>
      <c r="AV410" s="11" t="s">
        <v>78</v>
      </c>
      <c r="AW410" s="11" t="s">
        <v>35</v>
      </c>
      <c r="AX410" s="11" t="s">
        <v>73</v>
      </c>
      <c r="AY410" s="220" t="s">
        <v>141</v>
      </c>
    </row>
    <row r="411" s="12" customFormat="1">
      <c r="B411" s="221"/>
      <c r="C411" s="222"/>
      <c r="D411" s="212" t="s">
        <v>150</v>
      </c>
      <c r="E411" s="223" t="s">
        <v>1</v>
      </c>
      <c r="F411" s="224" t="s">
        <v>432</v>
      </c>
      <c r="G411" s="222"/>
      <c r="H411" s="225">
        <v>4</v>
      </c>
      <c r="I411" s="226"/>
      <c r="J411" s="222"/>
      <c r="K411" s="222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150</v>
      </c>
      <c r="AU411" s="231" t="s">
        <v>80</v>
      </c>
      <c r="AV411" s="12" t="s">
        <v>80</v>
      </c>
      <c r="AW411" s="12" t="s">
        <v>35</v>
      </c>
      <c r="AX411" s="12" t="s">
        <v>73</v>
      </c>
      <c r="AY411" s="231" t="s">
        <v>141</v>
      </c>
    </row>
    <row r="412" s="12" customFormat="1">
      <c r="B412" s="221"/>
      <c r="C412" s="222"/>
      <c r="D412" s="212" t="s">
        <v>150</v>
      </c>
      <c r="E412" s="223" t="s">
        <v>1</v>
      </c>
      <c r="F412" s="224" t="s">
        <v>433</v>
      </c>
      <c r="G412" s="222"/>
      <c r="H412" s="225">
        <v>5.7999999999999998</v>
      </c>
      <c r="I412" s="226"/>
      <c r="J412" s="222"/>
      <c r="K412" s="222"/>
      <c r="L412" s="227"/>
      <c r="M412" s="228"/>
      <c r="N412" s="229"/>
      <c r="O412" s="229"/>
      <c r="P412" s="229"/>
      <c r="Q412" s="229"/>
      <c r="R412" s="229"/>
      <c r="S412" s="229"/>
      <c r="T412" s="230"/>
      <c r="AT412" s="231" t="s">
        <v>150</v>
      </c>
      <c r="AU412" s="231" t="s">
        <v>80</v>
      </c>
      <c r="AV412" s="12" t="s">
        <v>80</v>
      </c>
      <c r="AW412" s="12" t="s">
        <v>35</v>
      </c>
      <c r="AX412" s="12" t="s">
        <v>73</v>
      </c>
      <c r="AY412" s="231" t="s">
        <v>141</v>
      </c>
    </row>
    <row r="413" s="14" customFormat="1">
      <c r="B413" s="243"/>
      <c r="C413" s="244"/>
      <c r="D413" s="212" t="s">
        <v>150</v>
      </c>
      <c r="E413" s="245" t="s">
        <v>1</v>
      </c>
      <c r="F413" s="246" t="s">
        <v>164</v>
      </c>
      <c r="G413" s="244"/>
      <c r="H413" s="247">
        <v>9.8000000000000007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AT413" s="253" t="s">
        <v>150</v>
      </c>
      <c r="AU413" s="253" t="s">
        <v>80</v>
      </c>
      <c r="AV413" s="14" t="s">
        <v>165</v>
      </c>
      <c r="AW413" s="14" t="s">
        <v>35</v>
      </c>
      <c r="AX413" s="14" t="s">
        <v>73</v>
      </c>
      <c r="AY413" s="253" t="s">
        <v>141</v>
      </c>
    </row>
    <row r="414" s="11" customFormat="1">
      <c r="B414" s="210"/>
      <c r="C414" s="211"/>
      <c r="D414" s="212" t="s">
        <v>150</v>
      </c>
      <c r="E414" s="213" t="s">
        <v>1</v>
      </c>
      <c r="F414" s="214" t="s">
        <v>216</v>
      </c>
      <c r="G414" s="211"/>
      <c r="H414" s="213" t="s">
        <v>1</v>
      </c>
      <c r="I414" s="215"/>
      <c r="J414" s="211"/>
      <c r="K414" s="211"/>
      <c r="L414" s="216"/>
      <c r="M414" s="217"/>
      <c r="N414" s="218"/>
      <c r="O414" s="218"/>
      <c r="P414" s="218"/>
      <c r="Q414" s="218"/>
      <c r="R414" s="218"/>
      <c r="S414" s="218"/>
      <c r="T414" s="219"/>
      <c r="AT414" s="220" t="s">
        <v>150</v>
      </c>
      <c r="AU414" s="220" t="s">
        <v>80</v>
      </c>
      <c r="AV414" s="11" t="s">
        <v>78</v>
      </c>
      <c r="AW414" s="11" t="s">
        <v>35</v>
      </c>
      <c r="AX414" s="11" t="s">
        <v>73</v>
      </c>
      <c r="AY414" s="220" t="s">
        <v>141</v>
      </c>
    </row>
    <row r="415" s="11" customFormat="1">
      <c r="B415" s="210"/>
      <c r="C415" s="211"/>
      <c r="D415" s="212" t="s">
        <v>150</v>
      </c>
      <c r="E415" s="213" t="s">
        <v>1</v>
      </c>
      <c r="F415" s="214" t="s">
        <v>434</v>
      </c>
      <c r="G415" s="211"/>
      <c r="H415" s="213" t="s">
        <v>1</v>
      </c>
      <c r="I415" s="215"/>
      <c r="J415" s="211"/>
      <c r="K415" s="211"/>
      <c r="L415" s="216"/>
      <c r="M415" s="217"/>
      <c r="N415" s="218"/>
      <c r="O415" s="218"/>
      <c r="P415" s="218"/>
      <c r="Q415" s="218"/>
      <c r="R415" s="218"/>
      <c r="S415" s="218"/>
      <c r="T415" s="219"/>
      <c r="AT415" s="220" t="s">
        <v>150</v>
      </c>
      <c r="AU415" s="220" t="s">
        <v>80</v>
      </c>
      <c r="AV415" s="11" t="s">
        <v>78</v>
      </c>
      <c r="AW415" s="11" t="s">
        <v>35</v>
      </c>
      <c r="AX415" s="11" t="s">
        <v>73</v>
      </c>
      <c r="AY415" s="220" t="s">
        <v>141</v>
      </c>
    </row>
    <row r="416" s="12" customFormat="1">
      <c r="B416" s="221"/>
      <c r="C416" s="222"/>
      <c r="D416" s="212" t="s">
        <v>150</v>
      </c>
      <c r="E416" s="223" t="s">
        <v>1</v>
      </c>
      <c r="F416" s="224" t="s">
        <v>435</v>
      </c>
      <c r="G416" s="222"/>
      <c r="H416" s="225">
        <v>19.84</v>
      </c>
      <c r="I416" s="226"/>
      <c r="J416" s="222"/>
      <c r="K416" s="222"/>
      <c r="L416" s="227"/>
      <c r="M416" s="228"/>
      <c r="N416" s="229"/>
      <c r="O416" s="229"/>
      <c r="P416" s="229"/>
      <c r="Q416" s="229"/>
      <c r="R416" s="229"/>
      <c r="S416" s="229"/>
      <c r="T416" s="230"/>
      <c r="AT416" s="231" t="s">
        <v>150</v>
      </c>
      <c r="AU416" s="231" t="s">
        <v>80</v>
      </c>
      <c r="AV416" s="12" t="s">
        <v>80</v>
      </c>
      <c r="AW416" s="12" t="s">
        <v>35</v>
      </c>
      <c r="AX416" s="12" t="s">
        <v>73</v>
      </c>
      <c r="AY416" s="231" t="s">
        <v>141</v>
      </c>
    </row>
    <row r="417" s="12" customFormat="1">
      <c r="B417" s="221"/>
      <c r="C417" s="222"/>
      <c r="D417" s="212" t="s">
        <v>150</v>
      </c>
      <c r="E417" s="223" t="s">
        <v>1</v>
      </c>
      <c r="F417" s="224" t="s">
        <v>436</v>
      </c>
      <c r="G417" s="222"/>
      <c r="H417" s="225">
        <v>7.6520000000000001</v>
      </c>
      <c r="I417" s="226"/>
      <c r="J417" s="222"/>
      <c r="K417" s="222"/>
      <c r="L417" s="227"/>
      <c r="M417" s="228"/>
      <c r="N417" s="229"/>
      <c r="O417" s="229"/>
      <c r="P417" s="229"/>
      <c r="Q417" s="229"/>
      <c r="R417" s="229"/>
      <c r="S417" s="229"/>
      <c r="T417" s="230"/>
      <c r="AT417" s="231" t="s">
        <v>150</v>
      </c>
      <c r="AU417" s="231" t="s">
        <v>80</v>
      </c>
      <c r="AV417" s="12" t="s">
        <v>80</v>
      </c>
      <c r="AW417" s="12" t="s">
        <v>35</v>
      </c>
      <c r="AX417" s="12" t="s">
        <v>73</v>
      </c>
      <c r="AY417" s="231" t="s">
        <v>141</v>
      </c>
    </row>
    <row r="418" s="12" customFormat="1">
      <c r="B418" s="221"/>
      <c r="C418" s="222"/>
      <c r="D418" s="212" t="s">
        <v>150</v>
      </c>
      <c r="E418" s="223" t="s">
        <v>1</v>
      </c>
      <c r="F418" s="224" t="s">
        <v>437</v>
      </c>
      <c r="G418" s="222"/>
      <c r="H418" s="225">
        <v>6.9400000000000004</v>
      </c>
      <c r="I418" s="226"/>
      <c r="J418" s="222"/>
      <c r="K418" s="222"/>
      <c r="L418" s="227"/>
      <c r="M418" s="228"/>
      <c r="N418" s="229"/>
      <c r="O418" s="229"/>
      <c r="P418" s="229"/>
      <c r="Q418" s="229"/>
      <c r="R418" s="229"/>
      <c r="S418" s="229"/>
      <c r="T418" s="230"/>
      <c r="AT418" s="231" t="s">
        <v>150</v>
      </c>
      <c r="AU418" s="231" t="s">
        <v>80</v>
      </c>
      <c r="AV418" s="12" t="s">
        <v>80</v>
      </c>
      <c r="AW418" s="12" t="s">
        <v>35</v>
      </c>
      <c r="AX418" s="12" t="s">
        <v>73</v>
      </c>
      <c r="AY418" s="231" t="s">
        <v>141</v>
      </c>
    </row>
    <row r="419" s="12" customFormat="1">
      <c r="B419" s="221"/>
      <c r="C419" s="222"/>
      <c r="D419" s="212" t="s">
        <v>150</v>
      </c>
      <c r="E419" s="223" t="s">
        <v>1</v>
      </c>
      <c r="F419" s="224" t="s">
        <v>438</v>
      </c>
      <c r="G419" s="222"/>
      <c r="H419" s="225">
        <v>22.884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150</v>
      </c>
      <c r="AU419" s="231" t="s">
        <v>80</v>
      </c>
      <c r="AV419" s="12" t="s">
        <v>80</v>
      </c>
      <c r="AW419" s="12" t="s">
        <v>35</v>
      </c>
      <c r="AX419" s="12" t="s">
        <v>73</v>
      </c>
      <c r="AY419" s="231" t="s">
        <v>141</v>
      </c>
    </row>
    <row r="420" s="12" customFormat="1">
      <c r="B420" s="221"/>
      <c r="C420" s="222"/>
      <c r="D420" s="212" t="s">
        <v>150</v>
      </c>
      <c r="E420" s="223" t="s">
        <v>1</v>
      </c>
      <c r="F420" s="224" t="s">
        <v>439</v>
      </c>
      <c r="G420" s="222"/>
      <c r="H420" s="225">
        <v>9.8219999999999992</v>
      </c>
      <c r="I420" s="226"/>
      <c r="J420" s="222"/>
      <c r="K420" s="222"/>
      <c r="L420" s="227"/>
      <c r="M420" s="228"/>
      <c r="N420" s="229"/>
      <c r="O420" s="229"/>
      <c r="P420" s="229"/>
      <c r="Q420" s="229"/>
      <c r="R420" s="229"/>
      <c r="S420" s="229"/>
      <c r="T420" s="230"/>
      <c r="AT420" s="231" t="s">
        <v>150</v>
      </c>
      <c r="AU420" s="231" t="s">
        <v>80</v>
      </c>
      <c r="AV420" s="12" t="s">
        <v>80</v>
      </c>
      <c r="AW420" s="12" t="s">
        <v>35</v>
      </c>
      <c r="AX420" s="12" t="s">
        <v>73</v>
      </c>
      <c r="AY420" s="231" t="s">
        <v>141</v>
      </c>
    </row>
    <row r="421" s="14" customFormat="1">
      <c r="B421" s="243"/>
      <c r="C421" s="244"/>
      <c r="D421" s="212" t="s">
        <v>150</v>
      </c>
      <c r="E421" s="245" t="s">
        <v>1</v>
      </c>
      <c r="F421" s="246" t="s">
        <v>164</v>
      </c>
      <c r="G421" s="244"/>
      <c r="H421" s="247">
        <v>67.138000000000005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AT421" s="253" t="s">
        <v>150</v>
      </c>
      <c r="AU421" s="253" t="s">
        <v>80</v>
      </c>
      <c r="AV421" s="14" t="s">
        <v>165</v>
      </c>
      <c r="AW421" s="14" t="s">
        <v>35</v>
      </c>
      <c r="AX421" s="14" t="s">
        <v>73</v>
      </c>
      <c r="AY421" s="253" t="s">
        <v>141</v>
      </c>
    </row>
    <row r="422" s="11" customFormat="1">
      <c r="B422" s="210"/>
      <c r="C422" s="211"/>
      <c r="D422" s="212" t="s">
        <v>150</v>
      </c>
      <c r="E422" s="213" t="s">
        <v>1</v>
      </c>
      <c r="F422" s="214" t="s">
        <v>440</v>
      </c>
      <c r="G422" s="211"/>
      <c r="H422" s="213" t="s">
        <v>1</v>
      </c>
      <c r="I422" s="215"/>
      <c r="J422" s="211"/>
      <c r="K422" s="211"/>
      <c r="L422" s="216"/>
      <c r="M422" s="217"/>
      <c r="N422" s="218"/>
      <c r="O422" s="218"/>
      <c r="P422" s="218"/>
      <c r="Q422" s="218"/>
      <c r="R422" s="218"/>
      <c r="S422" s="218"/>
      <c r="T422" s="219"/>
      <c r="AT422" s="220" t="s">
        <v>150</v>
      </c>
      <c r="AU422" s="220" t="s">
        <v>80</v>
      </c>
      <c r="AV422" s="11" t="s">
        <v>78</v>
      </c>
      <c r="AW422" s="11" t="s">
        <v>35</v>
      </c>
      <c r="AX422" s="11" t="s">
        <v>73</v>
      </c>
      <c r="AY422" s="220" t="s">
        <v>141</v>
      </c>
    </row>
    <row r="423" s="12" customFormat="1">
      <c r="B423" s="221"/>
      <c r="C423" s="222"/>
      <c r="D423" s="212" t="s">
        <v>150</v>
      </c>
      <c r="E423" s="223" t="s">
        <v>1</v>
      </c>
      <c r="F423" s="224" t="s">
        <v>441</v>
      </c>
      <c r="G423" s="222"/>
      <c r="H423" s="225">
        <v>21.209</v>
      </c>
      <c r="I423" s="226"/>
      <c r="J423" s="222"/>
      <c r="K423" s="222"/>
      <c r="L423" s="227"/>
      <c r="M423" s="228"/>
      <c r="N423" s="229"/>
      <c r="O423" s="229"/>
      <c r="P423" s="229"/>
      <c r="Q423" s="229"/>
      <c r="R423" s="229"/>
      <c r="S423" s="229"/>
      <c r="T423" s="230"/>
      <c r="AT423" s="231" t="s">
        <v>150</v>
      </c>
      <c r="AU423" s="231" t="s">
        <v>80</v>
      </c>
      <c r="AV423" s="12" t="s">
        <v>80</v>
      </c>
      <c r="AW423" s="12" t="s">
        <v>35</v>
      </c>
      <c r="AX423" s="12" t="s">
        <v>73</v>
      </c>
      <c r="AY423" s="231" t="s">
        <v>141</v>
      </c>
    </row>
    <row r="424" s="11" customFormat="1">
      <c r="B424" s="210"/>
      <c r="C424" s="211"/>
      <c r="D424" s="212" t="s">
        <v>150</v>
      </c>
      <c r="E424" s="213" t="s">
        <v>1</v>
      </c>
      <c r="F424" s="214" t="s">
        <v>442</v>
      </c>
      <c r="G424" s="211"/>
      <c r="H424" s="213" t="s">
        <v>1</v>
      </c>
      <c r="I424" s="215"/>
      <c r="J424" s="211"/>
      <c r="K424" s="211"/>
      <c r="L424" s="216"/>
      <c r="M424" s="217"/>
      <c r="N424" s="218"/>
      <c r="O424" s="218"/>
      <c r="P424" s="218"/>
      <c r="Q424" s="218"/>
      <c r="R424" s="218"/>
      <c r="S424" s="218"/>
      <c r="T424" s="219"/>
      <c r="AT424" s="220" t="s">
        <v>150</v>
      </c>
      <c r="AU424" s="220" t="s">
        <v>80</v>
      </c>
      <c r="AV424" s="11" t="s">
        <v>78</v>
      </c>
      <c r="AW424" s="11" t="s">
        <v>35</v>
      </c>
      <c r="AX424" s="11" t="s">
        <v>73</v>
      </c>
      <c r="AY424" s="220" t="s">
        <v>141</v>
      </c>
    </row>
    <row r="425" s="12" customFormat="1">
      <c r="B425" s="221"/>
      <c r="C425" s="222"/>
      <c r="D425" s="212" t="s">
        <v>150</v>
      </c>
      <c r="E425" s="223" t="s">
        <v>1</v>
      </c>
      <c r="F425" s="224" t="s">
        <v>443</v>
      </c>
      <c r="G425" s="222"/>
      <c r="H425" s="225">
        <v>1.9199999999999999</v>
      </c>
      <c r="I425" s="226"/>
      <c r="J425" s="222"/>
      <c r="K425" s="222"/>
      <c r="L425" s="227"/>
      <c r="M425" s="228"/>
      <c r="N425" s="229"/>
      <c r="O425" s="229"/>
      <c r="P425" s="229"/>
      <c r="Q425" s="229"/>
      <c r="R425" s="229"/>
      <c r="S425" s="229"/>
      <c r="T425" s="230"/>
      <c r="AT425" s="231" t="s">
        <v>150</v>
      </c>
      <c r="AU425" s="231" t="s">
        <v>80</v>
      </c>
      <c r="AV425" s="12" t="s">
        <v>80</v>
      </c>
      <c r="AW425" s="12" t="s">
        <v>35</v>
      </c>
      <c r="AX425" s="12" t="s">
        <v>73</v>
      </c>
      <c r="AY425" s="231" t="s">
        <v>141</v>
      </c>
    </row>
    <row r="426" s="12" customFormat="1">
      <c r="B426" s="221"/>
      <c r="C426" s="222"/>
      <c r="D426" s="212" t="s">
        <v>150</v>
      </c>
      <c r="E426" s="223" t="s">
        <v>1</v>
      </c>
      <c r="F426" s="224" t="s">
        <v>444</v>
      </c>
      <c r="G426" s="222"/>
      <c r="H426" s="225">
        <v>2.5920000000000001</v>
      </c>
      <c r="I426" s="226"/>
      <c r="J426" s="222"/>
      <c r="K426" s="222"/>
      <c r="L426" s="227"/>
      <c r="M426" s="228"/>
      <c r="N426" s="229"/>
      <c r="O426" s="229"/>
      <c r="P426" s="229"/>
      <c r="Q426" s="229"/>
      <c r="R426" s="229"/>
      <c r="S426" s="229"/>
      <c r="T426" s="230"/>
      <c r="AT426" s="231" t="s">
        <v>150</v>
      </c>
      <c r="AU426" s="231" t="s">
        <v>80</v>
      </c>
      <c r="AV426" s="12" t="s">
        <v>80</v>
      </c>
      <c r="AW426" s="12" t="s">
        <v>35</v>
      </c>
      <c r="AX426" s="12" t="s">
        <v>73</v>
      </c>
      <c r="AY426" s="231" t="s">
        <v>141</v>
      </c>
    </row>
    <row r="427" s="12" customFormat="1">
      <c r="B427" s="221"/>
      <c r="C427" s="222"/>
      <c r="D427" s="212" t="s">
        <v>150</v>
      </c>
      <c r="E427" s="223" t="s">
        <v>1</v>
      </c>
      <c r="F427" s="224" t="s">
        <v>445</v>
      </c>
      <c r="G427" s="222"/>
      <c r="H427" s="225">
        <v>2.7999999999999998</v>
      </c>
      <c r="I427" s="226"/>
      <c r="J427" s="222"/>
      <c r="K427" s="222"/>
      <c r="L427" s="227"/>
      <c r="M427" s="228"/>
      <c r="N427" s="229"/>
      <c r="O427" s="229"/>
      <c r="P427" s="229"/>
      <c r="Q427" s="229"/>
      <c r="R427" s="229"/>
      <c r="S427" s="229"/>
      <c r="T427" s="230"/>
      <c r="AT427" s="231" t="s">
        <v>150</v>
      </c>
      <c r="AU427" s="231" t="s">
        <v>80</v>
      </c>
      <c r="AV427" s="12" t="s">
        <v>80</v>
      </c>
      <c r="AW427" s="12" t="s">
        <v>35</v>
      </c>
      <c r="AX427" s="12" t="s">
        <v>73</v>
      </c>
      <c r="AY427" s="231" t="s">
        <v>141</v>
      </c>
    </row>
    <row r="428" s="11" customFormat="1">
      <c r="B428" s="210"/>
      <c r="C428" s="211"/>
      <c r="D428" s="212" t="s">
        <v>150</v>
      </c>
      <c r="E428" s="213" t="s">
        <v>1</v>
      </c>
      <c r="F428" s="214" t="s">
        <v>446</v>
      </c>
      <c r="G428" s="211"/>
      <c r="H428" s="213" t="s">
        <v>1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150</v>
      </c>
      <c r="AU428" s="220" t="s">
        <v>80</v>
      </c>
      <c r="AV428" s="11" t="s">
        <v>78</v>
      </c>
      <c r="AW428" s="11" t="s">
        <v>35</v>
      </c>
      <c r="AX428" s="11" t="s">
        <v>73</v>
      </c>
      <c r="AY428" s="220" t="s">
        <v>141</v>
      </c>
    </row>
    <row r="429" s="12" customFormat="1">
      <c r="B429" s="221"/>
      <c r="C429" s="222"/>
      <c r="D429" s="212" t="s">
        <v>150</v>
      </c>
      <c r="E429" s="223" t="s">
        <v>1</v>
      </c>
      <c r="F429" s="224" t="s">
        <v>447</v>
      </c>
      <c r="G429" s="222"/>
      <c r="H429" s="225">
        <v>14.183999999999999</v>
      </c>
      <c r="I429" s="226"/>
      <c r="J429" s="222"/>
      <c r="K429" s="222"/>
      <c r="L429" s="227"/>
      <c r="M429" s="228"/>
      <c r="N429" s="229"/>
      <c r="O429" s="229"/>
      <c r="P429" s="229"/>
      <c r="Q429" s="229"/>
      <c r="R429" s="229"/>
      <c r="S429" s="229"/>
      <c r="T429" s="230"/>
      <c r="AT429" s="231" t="s">
        <v>150</v>
      </c>
      <c r="AU429" s="231" t="s">
        <v>80</v>
      </c>
      <c r="AV429" s="12" t="s">
        <v>80</v>
      </c>
      <c r="AW429" s="12" t="s">
        <v>35</v>
      </c>
      <c r="AX429" s="12" t="s">
        <v>73</v>
      </c>
      <c r="AY429" s="231" t="s">
        <v>141</v>
      </c>
    </row>
    <row r="430" s="12" customFormat="1">
      <c r="B430" s="221"/>
      <c r="C430" s="222"/>
      <c r="D430" s="212" t="s">
        <v>150</v>
      </c>
      <c r="E430" s="223" t="s">
        <v>1</v>
      </c>
      <c r="F430" s="224" t="s">
        <v>448</v>
      </c>
      <c r="G430" s="222"/>
      <c r="H430" s="225">
        <v>9.4559999999999995</v>
      </c>
      <c r="I430" s="226"/>
      <c r="J430" s="222"/>
      <c r="K430" s="222"/>
      <c r="L430" s="227"/>
      <c r="M430" s="228"/>
      <c r="N430" s="229"/>
      <c r="O430" s="229"/>
      <c r="P430" s="229"/>
      <c r="Q430" s="229"/>
      <c r="R430" s="229"/>
      <c r="S430" s="229"/>
      <c r="T430" s="230"/>
      <c r="AT430" s="231" t="s">
        <v>150</v>
      </c>
      <c r="AU430" s="231" t="s">
        <v>80</v>
      </c>
      <c r="AV430" s="12" t="s">
        <v>80</v>
      </c>
      <c r="AW430" s="12" t="s">
        <v>35</v>
      </c>
      <c r="AX430" s="12" t="s">
        <v>73</v>
      </c>
      <c r="AY430" s="231" t="s">
        <v>141</v>
      </c>
    </row>
    <row r="431" s="12" customFormat="1">
      <c r="B431" s="221"/>
      <c r="C431" s="222"/>
      <c r="D431" s="212" t="s">
        <v>150</v>
      </c>
      <c r="E431" s="223" t="s">
        <v>1</v>
      </c>
      <c r="F431" s="224" t="s">
        <v>449</v>
      </c>
      <c r="G431" s="222"/>
      <c r="H431" s="225">
        <v>2.758</v>
      </c>
      <c r="I431" s="226"/>
      <c r="J431" s="222"/>
      <c r="K431" s="222"/>
      <c r="L431" s="227"/>
      <c r="M431" s="228"/>
      <c r="N431" s="229"/>
      <c r="O431" s="229"/>
      <c r="P431" s="229"/>
      <c r="Q431" s="229"/>
      <c r="R431" s="229"/>
      <c r="S431" s="229"/>
      <c r="T431" s="230"/>
      <c r="AT431" s="231" t="s">
        <v>150</v>
      </c>
      <c r="AU431" s="231" t="s">
        <v>80</v>
      </c>
      <c r="AV431" s="12" t="s">
        <v>80</v>
      </c>
      <c r="AW431" s="12" t="s">
        <v>35</v>
      </c>
      <c r="AX431" s="12" t="s">
        <v>73</v>
      </c>
      <c r="AY431" s="231" t="s">
        <v>141</v>
      </c>
    </row>
    <row r="432" s="12" customFormat="1">
      <c r="B432" s="221"/>
      <c r="C432" s="222"/>
      <c r="D432" s="212" t="s">
        <v>150</v>
      </c>
      <c r="E432" s="223" t="s">
        <v>1</v>
      </c>
      <c r="F432" s="224" t="s">
        <v>450</v>
      </c>
      <c r="G432" s="222"/>
      <c r="H432" s="225">
        <v>4.7279999999999998</v>
      </c>
      <c r="I432" s="226"/>
      <c r="J432" s="222"/>
      <c r="K432" s="222"/>
      <c r="L432" s="227"/>
      <c r="M432" s="228"/>
      <c r="N432" s="229"/>
      <c r="O432" s="229"/>
      <c r="P432" s="229"/>
      <c r="Q432" s="229"/>
      <c r="R432" s="229"/>
      <c r="S432" s="229"/>
      <c r="T432" s="230"/>
      <c r="AT432" s="231" t="s">
        <v>150</v>
      </c>
      <c r="AU432" s="231" t="s">
        <v>80</v>
      </c>
      <c r="AV432" s="12" t="s">
        <v>80</v>
      </c>
      <c r="AW432" s="12" t="s">
        <v>35</v>
      </c>
      <c r="AX432" s="12" t="s">
        <v>73</v>
      </c>
      <c r="AY432" s="231" t="s">
        <v>141</v>
      </c>
    </row>
    <row r="433" s="11" customFormat="1">
      <c r="B433" s="210"/>
      <c r="C433" s="211"/>
      <c r="D433" s="212" t="s">
        <v>150</v>
      </c>
      <c r="E433" s="213" t="s">
        <v>1</v>
      </c>
      <c r="F433" s="214" t="s">
        <v>451</v>
      </c>
      <c r="G433" s="211"/>
      <c r="H433" s="213" t="s">
        <v>1</v>
      </c>
      <c r="I433" s="215"/>
      <c r="J433" s="211"/>
      <c r="K433" s="211"/>
      <c r="L433" s="216"/>
      <c r="M433" s="217"/>
      <c r="N433" s="218"/>
      <c r="O433" s="218"/>
      <c r="P433" s="218"/>
      <c r="Q433" s="218"/>
      <c r="R433" s="218"/>
      <c r="S433" s="218"/>
      <c r="T433" s="219"/>
      <c r="AT433" s="220" t="s">
        <v>150</v>
      </c>
      <c r="AU433" s="220" t="s">
        <v>80</v>
      </c>
      <c r="AV433" s="11" t="s">
        <v>78</v>
      </c>
      <c r="AW433" s="11" t="s">
        <v>35</v>
      </c>
      <c r="AX433" s="11" t="s">
        <v>73</v>
      </c>
      <c r="AY433" s="220" t="s">
        <v>141</v>
      </c>
    </row>
    <row r="434" s="11" customFormat="1">
      <c r="B434" s="210"/>
      <c r="C434" s="211"/>
      <c r="D434" s="212" t="s">
        <v>150</v>
      </c>
      <c r="E434" s="213" t="s">
        <v>1</v>
      </c>
      <c r="F434" s="214" t="s">
        <v>452</v>
      </c>
      <c r="G434" s="211"/>
      <c r="H434" s="213" t="s">
        <v>1</v>
      </c>
      <c r="I434" s="215"/>
      <c r="J434" s="211"/>
      <c r="K434" s="211"/>
      <c r="L434" s="216"/>
      <c r="M434" s="217"/>
      <c r="N434" s="218"/>
      <c r="O434" s="218"/>
      <c r="P434" s="218"/>
      <c r="Q434" s="218"/>
      <c r="R434" s="218"/>
      <c r="S434" s="218"/>
      <c r="T434" s="219"/>
      <c r="AT434" s="220" t="s">
        <v>150</v>
      </c>
      <c r="AU434" s="220" t="s">
        <v>80</v>
      </c>
      <c r="AV434" s="11" t="s">
        <v>78</v>
      </c>
      <c r="AW434" s="11" t="s">
        <v>35</v>
      </c>
      <c r="AX434" s="11" t="s">
        <v>73</v>
      </c>
      <c r="AY434" s="220" t="s">
        <v>141</v>
      </c>
    </row>
    <row r="435" s="12" customFormat="1">
      <c r="B435" s="221"/>
      <c r="C435" s="222"/>
      <c r="D435" s="212" t="s">
        <v>150</v>
      </c>
      <c r="E435" s="223" t="s">
        <v>1</v>
      </c>
      <c r="F435" s="224" t="s">
        <v>453</v>
      </c>
      <c r="G435" s="222"/>
      <c r="H435" s="225">
        <v>7.0919999999999996</v>
      </c>
      <c r="I435" s="226"/>
      <c r="J435" s="222"/>
      <c r="K435" s="222"/>
      <c r="L435" s="227"/>
      <c r="M435" s="228"/>
      <c r="N435" s="229"/>
      <c r="O435" s="229"/>
      <c r="P435" s="229"/>
      <c r="Q435" s="229"/>
      <c r="R435" s="229"/>
      <c r="S435" s="229"/>
      <c r="T435" s="230"/>
      <c r="AT435" s="231" t="s">
        <v>150</v>
      </c>
      <c r="AU435" s="231" t="s">
        <v>80</v>
      </c>
      <c r="AV435" s="12" t="s">
        <v>80</v>
      </c>
      <c r="AW435" s="12" t="s">
        <v>35</v>
      </c>
      <c r="AX435" s="12" t="s">
        <v>73</v>
      </c>
      <c r="AY435" s="231" t="s">
        <v>141</v>
      </c>
    </row>
    <row r="436" s="12" customFormat="1">
      <c r="B436" s="221"/>
      <c r="C436" s="222"/>
      <c r="D436" s="212" t="s">
        <v>150</v>
      </c>
      <c r="E436" s="223" t="s">
        <v>1</v>
      </c>
      <c r="F436" s="224" t="s">
        <v>454</v>
      </c>
      <c r="G436" s="222"/>
      <c r="H436" s="225">
        <v>5.516</v>
      </c>
      <c r="I436" s="226"/>
      <c r="J436" s="222"/>
      <c r="K436" s="222"/>
      <c r="L436" s="227"/>
      <c r="M436" s="228"/>
      <c r="N436" s="229"/>
      <c r="O436" s="229"/>
      <c r="P436" s="229"/>
      <c r="Q436" s="229"/>
      <c r="R436" s="229"/>
      <c r="S436" s="229"/>
      <c r="T436" s="230"/>
      <c r="AT436" s="231" t="s">
        <v>150</v>
      </c>
      <c r="AU436" s="231" t="s">
        <v>80</v>
      </c>
      <c r="AV436" s="12" t="s">
        <v>80</v>
      </c>
      <c r="AW436" s="12" t="s">
        <v>35</v>
      </c>
      <c r="AX436" s="12" t="s">
        <v>73</v>
      </c>
      <c r="AY436" s="231" t="s">
        <v>141</v>
      </c>
    </row>
    <row r="437" s="12" customFormat="1">
      <c r="B437" s="221"/>
      <c r="C437" s="222"/>
      <c r="D437" s="212" t="s">
        <v>150</v>
      </c>
      <c r="E437" s="223" t="s">
        <v>1</v>
      </c>
      <c r="F437" s="224" t="s">
        <v>455</v>
      </c>
      <c r="G437" s="222"/>
      <c r="H437" s="225">
        <v>3.1520000000000001</v>
      </c>
      <c r="I437" s="226"/>
      <c r="J437" s="222"/>
      <c r="K437" s="222"/>
      <c r="L437" s="227"/>
      <c r="M437" s="228"/>
      <c r="N437" s="229"/>
      <c r="O437" s="229"/>
      <c r="P437" s="229"/>
      <c r="Q437" s="229"/>
      <c r="R437" s="229"/>
      <c r="S437" s="229"/>
      <c r="T437" s="230"/>
      <c r="AT437" s="231" t="s">
        <v>150</v>
      </c>
      <c r="AU437" s="231" t="s">
        <v>80</v>
      </c>
      <c r="AV437" s="12" t="s">
        <v>80</v>
      </c>
      <c r="AW437" s="12" t="s">
        <v>35</v>
      </c>
      <c r="AX437" s="12" t="s">
        <v>73</v>
      </c>
      <c r="AY437" s="231" t="s">
        <v>141</v>
      </c>
    </row>
    <row r="438" s="12" customFormat="1">
      <c r="B438" s="221"/>
      <c r="C438" s="222"/>
      <c r="D438" s="212" t="s">
        <v>150</v>
      </c>
      <c r="E438" s="223" t="s">
        <v>1</v>
      </c>
      <c r="F438" s="224" t="s">
        <v>456</v>
      </c>
      <c r="G438" s="222"/>
      <c r="H438" s="225">
        <v>3.1520000000000001</v>
      </c>
      <c r="I438" s="226"/>
      <c r="J438" s="222"/>
      <c r="K438" s="222"/>
      <c r="L438" s="227"/>
      <c r="M438" s="228"/>
      <c r="N438" s="229"/>
      <c r="O438" s="229"/>
      <c r="P438" s="229"/>
      <c r="Q438" s="229"/>
      <c r="R438" s="229"/>
      <c r="S438" s="229"/>
      <c r="T438" s="230"/>
      <c r="AT438" s="231" t="s">
        <v>150</v>
      </c>
      <c r="AU438" s="231" t="s">
        <v>80</v>
      </c>
      <c r="AV438" s="12" t="s">
        <v>80</v>
      </c>
      <c r="AW438" s="12" t="s">
        <v>35</v>
      </c>
      <c r="AX438" s="12" t="s">
        <v>73</v>
      </c>
      <c r="AY438" s="231" t="s">
        <v>141</v>
      </c>
    </row>
    <row r="439" s="12" customFormat="1">
      <c r="B439" s="221"/>
      <c r="C439" s="222"/>
      <c r="D439" s="212" t="s">
        <v>150</v>
      </c>
      <c r="E439" s="223" t="s">
        <v>1</v>
      </c>
      <c r="F439" s="224" t="s">
        <v>457</v>
      </c>
      <c r="G439" s="222"/>
      <c r="H439" s="225">
        <v>7.0919999999999996</v>
      </c>
      <c r="I439" s="226"/>
      <c r="J439" s="222"/>
      <c r="K439" s="222"/>
      <c r="L439" s="227"/>
      <c r="M439" s="228"/>
      <c r="N439" s="229"/>
      <c r="O439" s="229"/>
      <c r="P439" s="229"/>
      <c r="Q439" s="229"/>
      <c r="R439" s="229"/>
      <c r="S439" s="229"/>
      <c r="T439" s="230"/>
      <c r="AT439" s="231" t="s">
        <v>150</v>
      </c>
      <c r="AU439" s="231" t="s">
        <v>80</v>
      </c>
      <c r="AV439" s="12" t="s">
        <v>80</v>
      </c>
      <c r="AW439" s="12" t="s">
        <v>35</v>
      </c>
      <c r="AX439" s="12" t="s">
        <v>73</v>
      </c>
      <c r="AY439" s="231" t="s">
        <v>141</v>
      </c>
    </row>
    <row r="440" s="12" customFormat="1">
      <c r="B440" s="221"/>
      <c r="C440" s="222"/>
      <c r="D440" s="212" t="s">
        <v>150</v>
      </c>
      <c r="E440" s="223" t="s">
        <v>1</v>
      </c>
      <c r="F440" s="224" t="s">
        <v>458</v>
      </c>
      <c r="G440" s="222"/>
      <c r="H440" s="225">
        <v>7.0919999999999996</v>
      </c>
      <c r="I440" s="226"/>
      <c r="J440" s="222"/>
      <c r="K440" s="222"/>
      <c r="L440" s="227"/>
      <c r="M440" s="228"/>
      <c r="N440" s="229"/>
      <c r="O440" s="229"/>
      <c r="P440" s="229"/>
      <c r="Q440" s="229"/>
      <c r="R440" s="229"/>
      <c r="S440" s="229"/>
      <c r="T440" s="230"/>
      <c r="AT440" s="231" t="s">
        <v>150</v>
      </c>
      <c r="AU440" s="231" t="s">
        <v>80</v>
      </c>
      <c r="AV440" s="12" t="s">
        <v>80</v>
      </c>
      <c r="AW440" s="12" t="s">
        <v>35</v>
      </c>
      <c r="AX440" s="12" t="s">
        <v>73</v>
      </c>
      <c r="AY440" s="231" t="s">
        <v>141</v>
      </c>
    </row>
    <row r="441" s="12" customFormat="1">
      <c r="B441" s="221"/>
      <c r="C441" s="222"/>
      <c r="D441" s="212" t="s">
        <v>150</v>
      </c>
      <c r="E441" s="223" t="s">
        <v>1</v>
      </c>
      <c r="F441" s="224" t="s">
        <v>459</v>
      </c>
      <c r="G441" s="222"/>
      <c r="H441" s="225">
        <v>12.4</v>
      </c>
      <c r="I441" s="226"/>
      <c r="J441" s="222"/>
      <c r="K441" s="222"/>
      <c r="L441" s="227"/>
      <c r="M441" s="228"/>
      <c r="N441" s="229"/>
      <c r="O441" s="229"/>
      <c r="P441" s="229"/>
      <c r="Q441" s="229"/>
      <c r="R441" s="229"/>
      <c r="S441" s="229"/>
      <c r="T441" s="230"/>
      <c r="AT441" s="231" t="s">
        <v>150</v>
      </c>
      <c r="AU441" s="231" t="s">
        <v>80</v>
      </c>
      <c r="AV441" s="12" t="s">
        <v>80</v>
      </c>
      <c r="AW441" s="12" t="s">
        <v>35</v>
      </c>
      <c r="AX441" s="12" t="s">
        <v>73</v>
      </c>
      <c r="AY441" s="231" t="s">
        <v>141</v>
      </c>
    </row>
    <row r="442" s="12" customFormat="1">
      <c r="B442" s="221"/>
      <c r="C442" s="222"/>
      <c r="D442" s="212" t="s">
        <v>150</v>
      </c>
      <c r="E442" s="223" t="s">
        <v>1</v>
      </c>
      <c r="F442" s="224" t="s">
        <v>460</v>
      </c>
      <c r="G442" s="222"/>
      <c r="H442" s="225">
        <v>12.4</v>
      </c>
      <c r="I442" s="226"/>
      <c r="J442" s="222"/>
      <c r="K442" s="222"/>
      <c r="L442" s="227"/>
      <c r="M442" s="228"/>
      <c r="N442" s="229"/>
      <c r="O442" s="229"/>
      <c r="P442" s="229"/>
      <c r="Q442" s="229"/>
      <c r="R442" s="229"/>
      <c r="S442" s="229"/>
      <c r="T442" s="230"/>
      <c r="AT442" s="231" t="s">
        <v>150</v>
      </c>
      <c r="AU442" s="231" t="s">
        <v>80</v>
      </c>
      <c r="AV442" s="12" t="s">
        <v>80</v>
      </c>
      <c r="AW442" s="12" t="s">
        <v>35</v>
      </c>
      <c r="AX442" s="12" t="s">
        <v>73</v>
      </c>
      <c r="AY442" s="231" t="s">
        <v>141</v>
      </c>
    </row>
    <row r="443" s="11" customFormat="1">
      <c r="B443" s="210"/>
      <c r="C443" s="211"/>
      <c r="D443" s="212" t="s">
        <v>150</v>
      </c>
      <c r="E443" s="213" t="s">
        <v>1</v>
      </c>
      <c r="F443" s="214" t="s">
        <v>461</v>
      </c>
      <c r="G443" s="211"/>
      <c r="H443" s="213" t="s">
        <v>1</v>
      </c>
      <c r="I443" s="215"/>
      <c r="J443" s="211"/>
      <c r="K443" s="211"/>
      <c r="L443" s="216"/>
      <c r="M443" s="217"/>
      <c r="N443" s="218"/>
      <c r="O443" s="218"/>
      <c r="P443" s="218"/>
      <c r="Q443" s="218"/>
      <c r="R443" s="218"/>
      <c r="S443" s="218"/>
      <c r="T443" s="219"/>
      <c r="AT443" s="220" t="s">
        <v>150</v>
      </c>
      <c r="AU443" s="220" t="s">
        <v>80</v>
      </c>
      <c r="AV443" s="11" t="s">
        <v>78</v>
      </c>
      <c r="AW443" s="11" t="s">
        <v>35</v>
      </c>
      <c r="AX443" s="11" t="s">
        <v>73</v>
      </c>
      <c r="AY443" s="220" t="s">
        <v>141</v>
      </c>
    </row>
    <row r="444" s="12" customFormat="1">
      <c r="B444" s="221"/>
      <c r="C444" s="222"/>
      <c r="D444" s="212" t="s">
        <v>150</v>
      </c>
      <c r="E444" s="223" t="s">
        <v>1</v>
      </c>
      <c r="F444" s="224" t="s">
        <v>462</v>
      </c>
      <c r="G444" s="222"/>
      <c r="H444" s="225">
        <v>2.3639999999999999</v>
      </c>
      <c r="I444" s="226"/>
      <c r="J444" s="222"/>
      <c r="K444" s="222"/>
      <c r="L444" s="227"/>
      <c r="M444" s="228"/>
      <c r="N444" s="229"/>
      <c r="O444" s="229"/>
      <c r="P444" s="229"/>
      <c r="Q444" s="229"/>
      <c r="R444" s="229"/>
      <c r="S444" s="229"/>
      <c r="T444" s="230"/>
      <c r="AT444" s="231" t="s">
        <v>150</v>
      </c>
      <c r="AU444" s="231" t="s">
        <v>80</v>
      </c>
      <c r="AV444" s="12" t="s">
        <v>80</v>
      </c>
      <c r="AW444" s="12" t="s">
        <v>35</v>
      </c>
      <c r="AX444" s="12" t="s">
        <v>73</v>
      </c>
      <c r="AY444" s="231" t="s">
        <v>141</v>
      </c>
    </row>
    <row r="445" s="14" customFormat="1">
      <c r="B445" s="243"/>
      <c r="C445" s="244"/>
      <c r="D445" s="212" t="s">
        <v>150</v>
      </c>
      <c r="E445" s="245" t="s">
        <v>1</v>
      </c>
      <c r="F445" s="246" t="s">
        <v>164</v>
      </c>
      <c r="G445" s="244"/>
      <c r="H445" s="247">
        <v>119.907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AT445" s="253" t="s">
        <v>150</v>
      </c>
      <c r="AU445" s="253" t="s">
        <v>80</v>
      </c>
      <c r="AV445" s="14" t="s">
        <v>165</v>
      </c>
      <c r="AW445" s="14" t="s">
        <v>35</v>
      </c>
      <c r="AX445" s="14" t="s">
        <v>73</v>
      </c>
      <c r="AY445" s="253" t="s">
        <v>141</v>
      </c>
    </row>
    <row r="446" s="13" customFormat="1">
      <c r="B446" s="232"/>
      <c r="C446" s="233"/>
      <c r="D446" s="212" t="s">
        <v>150</v>
      </c>
      <c r="E446" s="234" t="s">
        <v>1</v>
      </c>
      <c r="F446" s="235" t="s">
        <v>155</v>
      </c>
      <c r="G446" s="233"/>
      <c r="H446" s="236">
        <v>196.845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AT446" s="242" t="s">
        <v>150</v>
      </c>
      <c r="AU446" s="242" t="s">
        <v>80</v>
      </c>
      <c r="AV446" s="13" t="s">
        <v>148</v>
      </c>
      <c r="AW446" s="13" t="s">
        <v>35</v>
      </c>
      <c r="AX446" s="13" t="s">
        <v>78</v>
      </c>
      <c r="AY446" s="242" t="s">
        <v>141</v>
      </c>
    </row>
    <row r="447" s="1" customFormat="1" ht="14.4" customHeight="1">
      <c r="B447" s="37"/>
      <c r="C447" s="198" t="s">
        <v>463</v>
      </c>
      <c r="D447" s="198" t="s">
        <v>143</v>
      </c>
      <c r="E447" s="199" t="s">
        <v>464</v>
      </c>
      <c r="F447" s="200" t="s">
        <v>465</v>
      </c>
      <c r="G447" s="201" t="s">
        <v>146</v>
      </c>
      <c r="H447" s="202">
        <v>3.8170000000000002</v>
      </c>
      <c r="I447" s="203"/>
      <c r="J447" s="204">
        <f>ROUND(I447*H447,2)</f>
        <v>0</v>
      </c>
      <c r="K447" s="200" t="s">
        <v>147</v>
      </c>
      <c r="L447" s="42"/>
      <c r="M447" s="205" t="s">
        <v>1</v>
      </c>
      <c r="N447" s="206" t="s">
        <v>44</v>
      </c>
      <c r="O447" s="78"/>
      <c r="P447" s="207">
        <f>O447*H447</f>
        <v>0</v>
      </c>
      <c r="Q447" s="207">
        <v>2.45329</v>
      </c>
      <c r="R447" s="207">
        <f>Q447*H447</f>
        <v>9.364207930000001</v>
      </c>
      <c r="S447" s="207">
        <v>0</v>
      </c>
      <c r="T447" s="208">
        <f>S447*H447</f>
        <v>0</v>
      </c>
      <c r="AR447" s="16" t="s">
        <v>148</v>
      </c>
      <c r="AT447" s="16" t="s">
        <v>143</v>
      </c>
      <c r="AU447" s="16" t="s">
        <v>80</v>
      </c>
      <c r="AY447" s="16" t="s">
        <v>141</v>
      </c>
      <c r="BE447" s="209">
        <f>IF(N447="základní",J447,0)</f>
        <v>0</v>
      </c>
      <c r="BF447" s="209">
        <f>IF(N447="snížená",J447,0)</f>
        <v>0</v>
      </c>
      <c r="BG447" s="209">
        <f>IF(N447="zákl. přenesená",J447,0)</f>
        <v>0</v>
      </c>
      <c r="BH447" s="209">
        <f>IF(N447="sníž. přenesená",J447,0)</f>
        <v>0</v>
      </c>
      <c r="BI447" s="209">
        <f>IF(N447="nulová",J447,0)</f>
        <v>0</v>
      </c>
      <c r="BJ447" s="16" t="s">
        <v>78</v>
      </c>
      <c r="BK447" s="209">
        <f>ROUND(I447*H447,2)</f>
        <v>0</v>
      </c>
      <c r="BL447" s="16" t="s">
        <v>148</v>
      </c>
      <c r="BM447" s="16" t="s">
        <v>466</v>
      </c>
    </row>
    <row r="448" s="11" customFormat="1">
      <c r="B448" s="210"/>
      <c r="C448" s="211"/>
      <c r="D448" s="212" t="s">
        <v>150</v>
      </c>
      <c r="E448" s="213" t="s">
        <v>1</v>
      </c>
      <c r="F448" s="214" t="s">
        <v>151</v>
      </c>
      <c r="G448" s="211"/>
      <c r="H448" s="213" t="s">
        <v>1</v>
      </c>
      <c r="I448" s="215"/>
      <c r="J448" s="211"/>
      <c r="K448" s="211"/>
      <c r="L448" s="216"/>
      <c r="M448" s="217"/>
      <c r="N448" s="218"/>
      <c r="O448" s="218"/>
      <c r="P448" s="218"/>
      <c r="Q448" s="218"/>
      <c r="R448" s="218"/>
      <c r="S448" s="218"/>
      <c r="T448" s="219"/>
      <c r="AT448" s="220" t="s">
        <v>150</v>
      </c>
      <c r="AU448" s="220" t="s">
        <v>80</v>
      </c>
      <c r="AV448" s="11" t="s">
        <v>78</v>
      </c>
      <c r="AW448" s="11" t="s">
        <v>35</v>
      </c>
      <c r="AX448" s="11" t="s">
        <v>73</v>
      </c>
      <c r="AY448" s="220" t="s">
        <v>141</v>
      </c>
    </row>
    <row r="449" s="11" customFormat="1">
      <c r="B449" s="210"/>
      <c r="C449" s="211"/>
      <c r="D449" s="212" t="s">
        <v>150</v>
      </c>
      <c r="E449" s="213" t="s">
        <v>1</v>
      </c>
      <c r="F449" s="214" t="s">
        <v>467</v>
      </c>
      <c r="G449" s="211"/>
      <c r="H449" s="213" t="s">
        <v>1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150</v>
      </c>
      <c r="AU449" s="220" t="s">
        <v>80</v>
      </c>
      <c r="AV449" s="11" t="s">
        <v>78</v>
      </c>
      <c r="AW449" s="11" t="s">
        <v>35</v>
      </c>
      <c r="AX449" s="11" t="s">
        <v>73</v>
      </c>
      <c r="AY449" s="220" t="s">
        <v>141</v>
      </c>
    </row>
    <row r="450" s="12" customFormat="1">
      <c r="B450" s="221"/>
      <c r="C450" s="222"/>
      <c r="D450" s="212" t="s">
        <v>150</v>
      </c>
      <c r="E450" s="223" t="s">
        <v>1</v>
      </c>
      <c r="F450" s="224" t="s">
        <v>468</v>
      </c>
      <c r="G450" s="222"/>
      <c r="H450" s="225">
        <v>0.61399999999999999</v>
      </c>
      <c r="I450" s="226"/>
      <c r="J450" s="222"/>
      <c r="K450" s="222"/>
      <c r="L450" s="227"/>
      <c r="M450" s="228"/>
      <c r="N450" s="229"/>
      <c r="O450" s="229"/>
      <c r="P450" s="229"/>
      <c r="Q450" s="229"/>
      <c r="R450" s="229"/>
      <c r="S450" s="229"/>
      <c r="T450" s="230"/>
      <c r="AT450" s="231" t="s">
        <v>150</v>
      </c>
      <c r="AU450" s="231" t="s">
        <v>80</v>
      </c>
      <c r="AV450" s="12" t="s">
        <v>80</v>
      </c>
      <c r="AW450" s="12" t="s">
        <v>35</v>
      </c>
      <c r="AX450" s="12" t="s">
        <v>73</v>
      </c>
      <c r="AY450" s="231" t="s">
        <v>141</v>
      </c>
    </row>
    <row r="451" s="12" customFormat="1">
      <c r="B451" s="221"/>
      <c r="C451" s="222"/>
      <c r="D451" s="212" t="s">
        <v>150</v>
      </c>
      <c r="E451" s="223" t="s">
        <v>1</v>
      </c>
      <c r="F451" s="224" t="s">
        <v>469</v>
      </c>
      <c r="G451" s="222"/>
      <c r="H451" s="225">
        <v>0.61399999999999999</v>
      </c>
      <c r="I451" s="226"/>
      <c r="J451" s="222"/>
      <c r="K451" s="222"/>
      <c r="L451" s="227"/>
      <c r="M451" s="228"/>
      <c r="N451" s="229"/>
      <c r="O451" s="229"/>
      <c r="P451" s="229"/>
      <c r="Q451" s="229"/>
      <c r="R451" s="229"/>
      <c r="S451" s="229"/>
      <c r="T451" s="230"/>
      <c r="AT451" s="231" t="s">
        <v>150</v>
      </c>
      <c r="AU451" s="231" t="s">
        <v>80</v>
      </c>
      <c r="AV451" s="12" t="s">
        <v>80</v>
      </c>
      <c r="AW451" s="12" t="s">
        <v>35</v>
      </c>
      <c r="AX451" s="12" t="s">
        <v>73</v>
      </c>
      <c r="AY451" s="231" t="s">
        <v>141</v>
      </c>
    </row>
    <row r="452" s="14" customFormat="1">
      <c r="B452" s="243"/>
      <c r="C452" s="244"/>
      <c r="D452" s="212" t="s">
        <v>150</v>
      </c>
      <c r="E452" s="245" t="s">
        <v>1</v>
      </c>
      <c r="F452" s="246" t="s">
        <v>164</v>
      </c>
      <c r="G452" s="244"/>
      <c r="H452" s="247">
        <v>1.228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AT452" s="253" t="s">
        <v>150</v>
      </c>
      <c r="AU452" s="253" t="s">
        <v>80</v>
      </c>
      <c r="AV452" s="14" t="s">
        <v>165</v>
      </c>
      <c r="AW452" s="14" t="s">
        <v>35</v>
      </c>
      <c r="AX452" s="14" t="s">
        <v>73</v>
      </c>
      <c r="AY452" s="253" t="s">
        <v>141</v>
      </c>
    </row>
    <row r="453" s="11" customFormat="1">
      <c r="B453" s="210"/>
      <c r="C453" s="211"/>
      <c r="D453" s="212" t="s">
        <v>150</v>
      </c>
      <c r="E453" s="213" t="s">
        <v>1</v>
      </c>
      <c r="F453" s="214" t="s">
        <v>216</v>
      </c>
      <c r="G453" s="211"/>
      <c r="H453" s="213" t="s">
        <v>1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150</v>
      </c>
      <c r="AU453" s="220" t="s">
        <v>80</v>
      </c>
      <c r="AV453" s="11" t="s">
        <v>78</v>
      </c>
      <c r="AW453" s="11" t="s">
        <v>35</v>
      </c>
      <c r="AX453" s="11" t="s">
        <v>73</v>
      </c>
      <c r="AY453" s="220" t="s">
        <v>141</v>
      </c>
    </row>
    <row r="454" s="11" customFormat="1">
      <c r="B454" s="210"/>
      <c r="C454" s="211"/>
      <c r="D454" s="212" t="s">
        <v>150</v>
      </c>
      <c r="E454" s="213" t="s">
        <v>1</v>
      </c>
      <c r="F454" s="214" t="s">
        <v>470</v>
      </c>
      <c r="G454" s="211"/>
      <c r="H454" s="213" t="s">
        <v>1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150</v>
      </c>
      <c r="AU454" s="220" t="s">
        <v>80</v>
      </c>
      <c r="AV454" s="11" t="s">
        <v>78</v>
      </c>
      <c r="AW454" s="11" t="s">
        <v>35</v>
      </c>
      <c r="AX454" s="11" t="s">
        <v>73</v>
      </c>
      <c r="AY454" s="220" t="s">
        <v>141</v>
      </c>
    </row>
    <row r="455" s="12" customFormat="1">
      <c r="B455" s="221"/>
      <c r="C455" s="222"/>
      <c r="D455" s="212" t="s">
        <v>150</v>
      </c>
      <c r="E455" s="223" t="s">
        <v>1</v>
      </c>
      <c r="F455" s="224" t="s">
        <v>471</v>
      </c>
      <c r="G455" s="222"/>
      <c r="H455" s="225">
        <v>2.589</v>
      </c>
      <c r="I455" s="226"/>
      <c r="J455" s="222"/>
      <c r="K455" s="222"/>
      <c r="L455" s="227"/>
      <c r="M455" s="228"/>
      <c r="N455" s="229"/>
      <c r="O455" s="229"/>
      <c r="P455" s="229"/>
      <c r="Q455" s="229"/>
      <c r="R455" s="229"/>
      <c r="S455" s="229"/>
      <c r="T455" s="230"/>
      <c r="AT455" s="231" t="s">
        <v>150</v>
      </c>
      <c r="AU455" s="231" t="s">
        <v>80</v>
      </c>
      <c r="AV455" s="12" t="s">
        <v>80</v>
      </c>
      <c r="AW455" s="12" t="s">
        <v>35</v>
      </c>
      <c r="AX455" s="12" t="s">
        <v>73</v>
      </c>
      <c r="AY455" s="231" t="s">
        <v>141</v>
      </c>
    </row>
    <row r="456" s="14" customFormat="1">
      <c r="B456" s="243"/>
      <c r="C456" s="244"/>
      <c r="D456" s="212" t="s">
        <v>150</v>
      </c>
      <c r="E456" s="245" t="s">
        <v>1</v>
      </c>
      <c r="F456" s="246" t="s">
        <v>164</v>
      </c>
      <c r="G456" s="244"/>
      <c r="H456" s="247">
        <v>2.589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AT456" s="253" t="s">
        <v>150</v>
      </c>
      <c r="AU456" s="253" t="s">
        <v>80</v>
      </c>
      <c r="AV456" s="14" t="s">
        <v>165</v>
      </c>
      <c r="AW456" s="14" t="s">
        <v>35</v>
      </c>
      <c r="AX456" s="14" t="s">
        <v>73</v>
      </c>
      <c r="AY456" s="253" t="s">
        <v>141</v>
      </c>
    </row>
    <row r="457" s="13" customFormat="1">
      <c r="B457" s="232"/>
      <c r="C457" s="233"/>
      <c r="D457" s="212" t="s">
        <v>150</v>
      </c>
      <c r="E457" s="234" t="s">
        <v>1</v>
      </c>
      <c r="F457" s="235" t="s">
        <v>155</v>
      </c>
      <c r="G457" s="233"/>
      <c r="H457" s="236">
        <v>3.8170000000000002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AT457" s="242" t="s">
        <v>150</v>
      </c>
      <c r="AU457" s="242" t="s">
        <v>80</v>
      </c>
      <c r="AV457" s="13" t="s">
        <v>148</v>
      </c>
      <c r="AW457" s="13" t="s">
        <v>35</v>
      </c>
      <c r="AX457" s="13" t="s">
        <v>78</v>
      </c>
      <c r="AY457" s="242" t="s">
        <v>141</v>
      </c>
    </row>
    <row r="458" s="1" customFormat="1" ht="14.4" customHeight="1">
      <c r="B458" s="37"/>
      <c r="C458" s="198" t="s">
        <v>472</v>
      </c>
      <c r="D458" s="198" t="s">
        <v>143</v>
      </c>
      <c r="E458" s="199" t="s">
        <v>473</v>
      </c>
      <c r="F458" s="200" t="s">
        <v>474</v>
      </c>
      <c r="G458" s="201" t="s">
        <v>146</v>
      </c>
      <c r="H458" s="202">
        <v>0.61399999999999999</v>
      </c>
      <c r="I458" s="203"/>
      <c r="J458" s="204">
        <f>ROUND(I458*H458,2)</f>
        <v>0</v>
      </c>
      <c r="K458" s="200" t="s">
        <v>147</v>
      </c>
      <c r="L458" s="42"/>
      <c r="M458" s="205" t="s">
        <v>1</v>
      </c>
      <c r="N458" s="206" t="s">
        <v>44</v>
      </c>
      <c r="O458" s="78"/>
      <c r="P458" s="207">
        <f>O458*H458</f>
        <v>0</v>
      </c>
      <c r="Q458" s="207">
        <v>0.040000000000000001</v>
      </c>
      <c r="R458" s="207">
        <f>Q458*H458</f>
        <v>0.024559999999999998</v>
      </c>
      <c r="S458" s="207">
        <v>0</v>
      </c>
      <c r="T458" s="208">
        <f>S458*H458</f>
        <v>0</v>
      </c>
      <c r="AR458" s="16" t="s">
        <v>148</v>
      </c>
      <c r="AT458" s="16" t="s">
        <v>143</v>
      </c>
      <c r="AU458" s="16" t="s">
        <v>80</v>
      </c>
      <c r="AY458" s="16" t="s">
        <v>141</v>
      </c>
      <c r="BE458" s="209">
        <f>IF(N458="základní",J458,0)</f>
        <v>0</v>
      </c>
      <c r="BF458" s="209">
        <f>IF(N458="snížená",J458,0)</f>
        <v>0</v>
      </c>
      <c r="BG458" s="209">
        <f>IF(N458="zákl. přenesená",J458,0)</f>
        <v>0</v>
      </c>
      <c r="BH458" s="209">
        <f>IF(N458="sníž. přenesená",J458,0)</f>
        <v>0</v>
      </c>
      <c r="BI458" s="209">
        <f>IF(N458="nulová",J458,0)</f>
        <v>0</v>
      </c>
      <c r="BJ458" s="16" t="s">
        <v>78</v>
      </c>
      <c r="BK458" s="209">
        <f>ROUND(I458*H458,2)</f>
        <v>0</v>
      </c>
      <c r="BL458" s="16" t="s">
        <v>148</v>
      </c>
      <c r="BM458" s="16" t="s">
        <v>475</v>
      </c>
    </row>
    <row r="459" s="11" customFormat="1">
      <c r="B459" s="210"/>
      <c r="C459" s="211"/>
      <c r="D459" s="212" t="s">
        <v>150</v>
      </c>
      <c r="E459" s="213" t="s">
        <v>1</v>
      </c>
      <c r="F459" s="214" t="s">
        <v>151</v>
      </c>
      <c r="G459" s="211"/>
      <c r="H459" s="213" t="s">
        <v>1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150</v>
      </c>
      <c r="AU459" s="220" t="s">
        <v>80</v>
      </c>
      <c r="AV459" s="11" t="s">
        <v>78</v>
      </c>
      <c r="AW459" s="11" t="s">
        <v>35</v>
      </c>
      <c r="AX459" s="11" t="s">
        <v>73</v>
      </c>
      <c r="AY459" s="220" t="s">
        <v>141</v>
      </c>
    </row>
    <row r="460" s="11" customFormat="1">
      <c r="B460" s="210"/>
      <c r="C460" s="211"/>
      <c r="D460" s="212" t="s">
        <v>150</v>
      </c>
      <c r="E460" s="213" t="s">
        <v>1</v>
      </c>
      <c r="F460" s="214" t="s">
        <v>467</v>
      </c>
      <c r="G460" s="211"/>
      <c r="H460" s="213" t="s">
        <v>1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150</v>
      </c>
      <c r="AU460" s="220" t="s">
        <v>80</v>
      </c>
      <c r="AV460" s="11" t="s">
        <v>78</v>
      </c>
      <c r="AW460" s="11" t="s">
        <v>35</v>
      </c>
      <c r="AX460" s="11" t="s">
        <v>73</v>
      </c>
      <c r="AY460" s="220" t="s">
        <v>141</v>
      </c>
    </row>
    <row r="461" s="12" customFormat="1">
      <c r="B461" s="221"/>
      <c r="C461" s="222"/>
      <c r="D461" s="212" t="s">
        <v>150</v>
      </c>
      <c r="E461" s="223" t="s">
        <v>1</v>
      </c>
      <c r="F461" s="224" t="s">
        <v>469</v>
      </c>
      <c r="G461" s="222"/>
      <c r="H461" s="225">
        <v>0.61399999999999999</v>
      </c>
      <c r="I461" s="226"/>
      <c r="J461" s="222"/>
      <c r="K461" s="222"/>
      <c r="L461" s="227"/>
      <c r="M461" s="228"/>
      <c r="N461" s="229"/>
      <c r="O461" s="229"/>
      <c r="P461" s="229"/>
      <c r="Q461" s="229"/>
      <c r="R461" s="229"/>
      <c r="S461" s="229"/>
      <c r="T461" s="230"/>
      <c r="AT461" s="231" t="s">
        <v>150</v>
      </c>
      <c r="AU461" s="231" t="s">
        <v>80</v>
      </c>
      <c r="AV461" s="12" t="s">
        <v>80</v>
      </c>
      <c r="AW461" s="12" t="s">
        <v>35</v>
      </c>
      <c r="AX461" s="12" t="s">
        <v>78</v>
      </c>
      <c r="AY461" s="231" t="s">
        <v>141</v>
      </c>
    </row>
    <row r="462" s="1" customFormat="1" ht="14.4" customHeight="1">
      <c r="B462" s="37"/>
      <c r="C462" s="198" t="s">
        <v>476</v>
      </c>
      <c r="D462" s="198" t="s">
        <v>143</v>
      </c>
      <c r="E462" s="199" t="s">
        <v>477</v>
      </c>
      <c r="F462" s="200" t="s">
        <v>478</v>
      </c>
      <c r="G462" s="201" t="s">
        <v>479</v>
      </c>
      <c r="H462" s="202">
        <v>9</v>
      </c>
      <c r="I462" s="203"/>
      <c r="J462" s="204">
        <f>ROUND(I462*H462,2)</f>
        <v>0</v>
      </c>
      <c r="K462" s="200" t="s">
        <v>147</v>
      </c>
      <c r="L462" s="42"/>
      <c r="M462" s="205" t="s">
        <v>1</v>
      </c>
      <c r="N462" s="206" t="s">
        <v>44</v>
      </c>
      <c r="O462" s="78"/>
      <c r="P462" s="207">
        <f>O462*H462</f>
        <v>0</v>
      </c>
      <c r="Q462" s="207">
        <v>0.016979999999999999</v>
      </c>
      <c r="R462" s="207">
        <f>Q462*H462</f>
        <v>0.15281999999999998</v>
      </c>
      <c r="S462" s="207">
        <v>0</v>
      </c>
      <c r="T462" s="208">
        <f>S462*H462</f>
        <v>0</v>
      </c>
      <c r="AR462" s="16" t="s">
        <v>148</v>
      </c>
      <c r="AT462" s="16" t="s">
        <v>143</v>
      </c>
      <c r="AU462" s="16" t="s">
        <v>80</v>
      </c>
      <c r="AY462" s="16" t="s">
        <v>141</v>
      </c>
      <c r="BE462" s="209">
        <f>IF(N462="základní",J462,0)</f>
        <v>0</v>
      </c>
      <c r="BF462" s="209">
        <f>IF(N462="snížená",J462,0)</f>
        <v>0</v>
      </c>
      <c r="BG462" s="209">
        <f>IF(N462="zákl. přenesená",J462,0)</f>
        <v>0</v>
      </c>
      <c r="BH462" s="209">
        <f>IF(N462="sníž. přenesená",J462,0)</f>
        <v>0</v>
      </c>
      <c r="BI462" s="209">
        <f>IF(N462="nulová",J462,0)</f>
        <v>0</v>
      </c>
      <c r="BJ462" s="16" t="s">
        <v>78</v>
      </c>
      <c r="BK462" s="209">
        <f>ROUND(I462*H462,2)</f>
        <v>0</v>
      </c>
      <c r="BL462" s="16" t="s">
        <v>148</v>
      </c>
      <c r="BM462" s="16" t="s">
        <v>480</v>
      </c>
    </row>
    <row r="463" s="11" customFormat="1">
      <c r="B463" s="210"/>
      <c r="C463" s="211"/>
      <c r="D463" s="212" t="s">
        <v>150</v>
      </c>
      <c r="E463" s="213" t="s">
        <v>1</v>
      </c>
      <c r="F463" s="214" t="s">
        <v>452</v>
      </c>
      <c r="G463" s="211"/>
      <c r="H463" s="213" t="s">
        <v>1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150</v>
      </c>
      <c r="AU463" s="220" t="s">
        <v>80</v>
      </c>
      <c r="AV463" s="11" t="s">
        <v>78</v>
      </c>
      <c r="AW463" s="11" t="s">
        <v>35</v>
      </c>
      <c r="AX463" s="11" t="s">
        <v>73</v>
      </c>
      <c r="AY463" s="220" t="s">
        <v>141</v>
      </c>
    </row>
    <row r="464" s="12" customFormat="1">
      <c r="B464" s="221"/>
      <c r="C464" s="222"/>
      <c r="D464" s="212" t="s">
        <v>150</v>
      </c>
      <c r="E464" s="223" t="s">
        <v>1</v>
      </c>
      <c r="F464" s="224" t="s">
        <v>481</v>
      </c>
      <c r="G464" s="222"/>
      <c r="H464" s="225">
        <v>3</v>
      </c>
      <c r="I464" s="226"/>
      <c r="J464" s="222"/>
      <c r="K464" s="222"/>
      <c r="L464" s="227"/>
      <c r="M464" s="228"/>
      <c r="N464" s="229"/>
      <c r="O464" s="229"/>
      <c r="P464" s="229"/>
      <c r="Q464" s="229"/>
      <c r="R464" s="229"/>
      <c r="S464" s="229"/>
      <c r="T464" s="230"/>
      <c r="AT464" s="231" t="s">
        <v>150</v>
      </c>
      <c r="AU464" s="231" t="s">
        <v>80</v>
      </c>
      <c r="AV464" s="12" t="s">
        <v>80</v>
      </c>
      <c r="AW464" s="12" t="s">
        <v>35</v>
      </c>
      <c r="AX464" s="12" t="s">
        <v>73</v>
      </c>
      <c r="AY464" s="231" t="s">
        <v>141</v>
      </c>
    </row>
    <row r="465" s="12" customFormat="1">
      <c r="B465" s="221"/>
      <c r="C465" s="222"/>
      <c r="D465" s="212" t="s">
        <v>150</v>
      </c>
      <c r="E465" s="223" t="s">
        <v>1</v>
      </c>
      <c r="F465" s="224" t="s">
        <v>482</v>
      </c>
      <c r="G465" s="222"/>
      <c r="H465" s="225">
        <v>2</v>
      </c>
      <c r="I465" s="226"/>
      <c r="J465" s="222"/>
      <c r="K465" s="222"/>
      <c r="L465" s="227"/>
      <c r="M465" s="228"/>
      <c r="N465" s="229"/>
      <c r="O465" s="229"/>
      <c r="P465" s="229"/>
      <c r="Q465" s="229"/>
      <c r="R465" s="229"/>
      <c r="S465" s="229"/>
      <c r="T465" s="230"/>
      <c r="AT465" s="231" t="s">
        <v>150</v>
      </c>
      <c r="AU465" s="231" t="s">
        <v>80</v>
      </c>
      <c r="AV465" s="12" t="s">
        <v>80</v>
      </c>
      <c r="AW465" s="12" t="s">
        <v>35</v>
      </c>
      <c r="AX465" s="12" t="s">
        <v>73</v>
      </c>
      <c r="AY465" s="231" t="s">
        <v>141</v>
      </c>
    </row>
    <row r="466" s="12" customFormat="1">
      <c r="B466" s="221"/>
      <c r="C466" s="222"/>
      <c r="D466" s="212" t="s">
        <v>150</v>
      </c>
      <c r="E466" s="223" t="s">
        <v>1</v>
      </c>
      <c r="F466" s="224" t="s">
        <v>483</v>
      </c>
      <c r="G466" s="222"/>
      <c r="H466" s="225">
        <v>1</v>
      </c>
      <c r="I466" s="226"/>
      <c r="J466" s="222"/>
      <c r="K466" s="222"/>
      <c r="L466" s="227"/>
      <c r="M466" s="228"/>
      <c r="N466" s="229"/>
      <c r="O466" s="229"/>
      <c r="P466" s="229"/>
      <c r="Q466" s="229"/>
      <c r="R466" s="229"/>
      <c r="S466" s="229"/>
      <c r="T466" s="230"/>
      <c r="AT466" s="231" t="s">
        <v>150</v>
      </c>
      <c r="AU466" s="231" t="s">
        <v>80</v>
      </c>
      <c r="AV466" s="12" t="s">
        <v>80</v>
      </c>
      <c r="AW466" s="12" t="s">
        <v>35</v>
      </c>
      <c r="AX466" s="12" t="s">
        <v>73</v>
      </c>
      <c r="AY466" s="231" t="s">
        <v>141</v>
      </c>
    </row>
    <row r="467" s="12" customFormat="1">
      <c r="B467" s="221"/>
      <c r="C467" s="222"/>
      <c r="D467" s="212" t="s">
        <v>150</v>
      </c>
      <c r="E467" s="223" t="s">
        <v>1</v>
      </c>
      <c r="F467" s="224" t="s">
        <v>484</v>
      </c>
      <c r="G467" s="222"/>
      <c r="H467" s="225">
        <v>1</v>
      </c>
      <c r="I467" s="226"/>
      <c r="J467" s="222"/>
      <c r="K467" s="222"/>
      <c r="L467" s="227"/>
      <c r="M467" s="228"/>
      <c r="N467" s="229"/>
      <c r="O467" s="229"/>
      <c r="P467" s="229"/>
      <c r="Q467" s="229"/>
      <c r="R467" s="229"/>
      <c r="S467" s="229"/>
      <c r="T467" s="230"/>
      <c r="AT467" s="231" t="s">
        <v>150</v>
      </c>
      <c r="AU467" s="231" t="s">
        <v>80</v>
      </c>
      <c r="AV467" s="12" t="s">
        <v>80</v>
      </c>
      <c r="AW467" s="12" t="s">
        <v>35</v>
      </c>
      <c r="AX467" s="12" t="s">
        <v>73</v>
      </c>
      <c r="AY467" s="231" t="s">
        <v>141</v>
      </c>
    </row>
    <row r="468" s="12" customFormat="1">
      <c r="B468" s="221"/>
      <c r="C468" s="222"/>
      <c r="D468" s="212" t="s">
        <v>150</v>
      </c>
      <c r="E468" s="223" t="s">
        <v>1</v>
      </c>
      <c r="F468" s="224" t="s">
        <v>485</v>
      </c>
      <c r="G468" s="222"/>
      <c r="H468" s="225">
        <v>2</v>
      </c>
      <c r="I468" s="226"/>
      <c r="J468" s="222"/>
      <c r="K468" s="222"/>
      <c r="L468" s="227"/>
      <c r="M468" s="228"/>
      <c r="N468" s="229"/>
      <c r="O468" s="229"/>
      <c r="P468" s="229"/>
      <c r="Q468" s="229"/>
      <c r="R468" s="229"/>
      <c r="S468" s="229"/>
      <c r="T468" s="230"/>
      <c r="AT468" s="231" t="s">
        <v>150</v>
      </c>
      <c r="AU468" s="231" t="s">
        <v>80</v>
      </c>
      <c r="AV468" s="12" t="s">
        <v>80</v>
      </c>
      <c r="AW468" s="12" t="s">
        <v>35</v>
      </c>
      <c r="AX468" s="12" t="s">
        <v>73</v>
      </c>
      <c r="AY468" s="231" t="s">
        <v>141</v>
      </c>
    </row>
    <row r="469" s="13" customFormat="1">
      <c r="B469" s="232"/>
      <c r="C469" s="233"/>
      <c r="D469" s="212" t="s">
        <v>150</v>
      </c>
      <c r="E469" s="234" t="s">
        <v>1</v>
      </c>
      <c r="F469" s="235" t="s">
        <v>155</v>
      </c>
      <c r="G469" s="233"/>
      <c r="H469" s="236">
        <v>9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AT469" s="242" t="s">
        <v>150</v>
      </c>
      <c r="AU469" s="242" t="s">
        <v>80</v>
      </c>
      <c r="AV469" s="13" t="s">
        <v>148</v>
      </c>
      <c r="AW469" s="13" t="s">
        <v>35</v>
      </c>
      <c r="AX469" s="13" t="s">
        <v>78</v>
      </c>
      <c r="AY469" s="242" t="s">
        <v>141</v>
      </c>
    </row>
    <row r="470" s="1" customFormat="1" ht="14.4" customHeight="1">
      <c r="B470" s="37"/>
      <c r="C470" s="254" t="s">
        <v>486</v>
      </c>
      <c r="D470" s="254" t="s">
        <v>298</v>
      </c>
      <c r="E470" s="255" t="s">
        <v>487</v>
      </c>
      <c r="F470" s="256" t="s">
        <v>488</v>
      </c>
      <c r="G470" s="257" t="s">
        <v>479</v>
      </c>
      <c r="H470" s="258">
        <v>3</v>
      </c>
      <c r="I470" s="259"/>
      <c r="J470" s="260">
        <f>ROUND(I470*H470,2)</f>
        <v>0</v>
      </c>
      <c r="K470" s="256" t="s">
        <v>147</v>
      </c>
      <c r="L470" s="261"/>
      <c r="M470" s="262" t="s">
        <v>1</v>
      </c>
      <c r="N470" s="263" t="s">
        <v>44</v>
      </c>
      <c r="O470" s="78"/>
      <c r="P470" s="207">
        <f>O470*H470</f>
        <v>0</v>
      </c>
      <c r="Q470" s="207">
        <v>0.010200000000000001</v>
      </c>
      <c r="R470" s="207">
        <f>Q470*H470</f>
        <v>0.030600000000000002</v>
      </c>
      <c r="S470" s="207">
        <v>0</v>
      </c>
      <c r="T470" s="208">
        <f>S470*H470</f>
        <v>0</v>
      </c>
      <c r="AR470" s="16" t="s">
        <v>203</v>
      </c>
      <c r="AT470" s="16" t="s">
        <v>298</v>
      </c>
      <c r="AU470" s="16" t="s">
        <v>80</v>
      </c>
      <c r="AY470" s="16" t="s">
        <v>141</v>
      </c>
      <c r="BE470" s="209">
        <f>IF(N470="základní",J470,0)</f>
        <v>0</v>
      </c>
      <c r="BF470" s="209">
        <f>IF(N470="snížená",J470,0)</f>
        <v>0</v>
      </c>
      <c r="BG470" s="209">
        <f>IF(N470="zákl. přenesená",J470,0)</f>
        <v>0</v>
      </c>
      <c r="BH470" s="209">
        <f>IF(N470="sníž. přenesená",J470,0)</f>
        <v>0</v>
      </c>
      <c r="BI470" s="209">
        <f>IF(N470="nulová",J470,0)</f>
        <v>0</v>
      </c>
      <c r="BJ470" s="16" t="s">
        <v>78</v>
      </c>
      <c r="BK470" s="209">
        <f>ROUND(I470*H470,2)</f>
        <v>0</v>
      </c>
      <c r="BL470" s="16" t="s">
        <v>148</v>
      </c>
      <c r="BM470" s="16" t="s">
        <v>489</v>
      </c>
    </row>
    <row r="471" s="11" customFormat="1">
      <c r="B471" s="210"/>
      <c r="C471" s="211"/>
      <c r="D471" s="212" t="s">
        <v>150</v>
      </c>
      <c r="E471" s="213" t="s">
        <v>1</v>
      </c>
      <c r="F471" s="214" t="s">
        <v>452</v>
      </c>
      <c r="G471" s="211"/>
      <c r="H471" s="213" t="s">
        <v>1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150</v>
      </c>
      <c r="AU471" s="220" t="s">
        <v>80</v>
      </c>
      <c r="AV471" s="11" t="s">
        <v>78</v>
      </c>
      <c r="AW471" s="11" t="s">
        <v>35</v>
      </c>
      <c r="AX471" s="11" t="s">
        <v>73</v>
      </c>
      <c r="AY471" s="220" t="s">
        <v>141</v>
      </c>
    </row>
    <row r="472" s="12" customFormat="1">
      <c r="B472" s="221"/>
      <c r="C472" s="222"/>
      <c r="D472" s="212" t="s">
        <v>150</v>
      </c>
      <c r="E472" s="223" t="s">
        <v>1</v>
      </c>
      <c r="F472" s="224" t="s">
        <v>481</v>
      </c>
      <c r="G472" s="222"/>
      <c r="H472" s="225">
        <v>3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150</v>
      </c>
      <c r="AU472" s="231" t="s">
        <v>80</v>
      </c>
      <c r="AV472" s="12" t="s">
        <v>80</v>
      </c>
      <c r="AW472" s="12" t="s">
        <v>35</v>
      </c>
      <c r="AX472" s="12" t="s">
        <v>78</v>
      </c>
      <c r="AY472" s="231" t="s">
        <v>141</v>
      </c>
    </row>
    <row r="473" s="1" customFormat="1" ht="14.4" customHeight="1">
      <c r="B473" s="37"/>
      <c r="C473" s="254" t="s">
        <v>490</v>
      </c>
      <c r="D473" s="254" t="s">
        <v>298</v>
      </c>
      <c r="E473" s="255" t="s">
        <v>491</v>
      </c>
      <c r="F473" s="256" t="s">
        <v>492</v>
      </c>
      <c r="G473" s="257" t="s">
        <v>479</v>
      </c>
      <c r="H473" s="258">
        <v>2</v>
      </c>
      <c r="I473" s="259"/>
      <c r="J473" s="260">
        <f>ROUND(I473*H473,2)</f>
        <v>0</v>
      </c>
      <c r="K473" s="256" t="s">
        <v>147</v>
      </c>
      <c r="L473" s="261"/>
      <c r="M473" s="262" t="s">
        <v>1</v>
      </c>
      <c r="N473" s="263" t="s">
        <v>44</v>
      </c>
      <c r="O473" s="78"/>
      <c r="P473" s="207">
        <f>O473*H473</f>
        <v>0</v>
      </c>
      <c r="Q473" s="207">
        <v>0.0104</v>
      </c>
      <c r="R473" s="207">
        <f>Q473*H473</f>
        <v>0.020799999999999999</v>
      </c>
      <c r="S473" s="207">
        <v>0</v>
      </c>
      <c r="T473" s="208">
        <f>S473*H473</f>
        <v>0</v>
      </c>
      <c r="AR473" s="16" t="s">
        <v>203</v>
      </c>
      <c r="AT473" s="16" t="s">
        <v>298</v>
      </c>
      <c r="AU473" s="16" t="s">
        <v>80</v>
      </c>
      <c r="AY473" s="16" t="s">
        <v>141</v>
      </c>
      <c r="BE473" s="209">
        <f>IF(N473="základní",J473,0)</f>
        <v>0</v>
      </c>
      <c r="BF473" s="209">
        <f>IF(N473="snížená",J473,0)</f>
        <v>0</v>
      </c>
      <c r="BG473" s="209">
        <f>IF(N473="zákl. přenesená",J473,0)</f>
        <v>0</v>
      </c>
      <c r="BH473" s="209">
        <f>IF(N473="sníž. přenesená",J473,0)</f>
        <v>0</v>
      </c>
      <c r="BI473" s="209">
        <f>IF(N473="nulová",J473,0)</f>
        <v>0</v>
      </c>
      <c r="BJ473" s="16" t="s">
        <v>78</v>
      </c>
      <c r="BK473" s="209">
        <f>ROUND(I473*H473,2)</f>
        <v>0</v>
      </c>
      <c r="BL473" s="16" t="s">
        <v>148</v>
      </c>
      <c r="BM473" s="16" t="s">
        <v>493</v>
      </c>
    </row>
    <row r="474" s="11" customFormat="1">
      <c r="B474" s="210"/>
      <c r="C474" s="211"/>
      <c r="D474" s="212" t="s">
        <v>150</v>
      </c>
      <c r="E474" s="213" t="s">
        <v>1</v>
      </c>
      <c r="F474" s="214" t="s">
        <v>452</v>
      </c>
      <c r="G474" s="211"/>
      <c r="H474" s="213" t="s">
        <v>1</v>
      </c>
      <c r="I474" s="215"/>
      <c r="J474" s="211"/>
      <c r="K474" s="211"/>
      <c r="L474" s="216"/>
      <c r="M474" s="217"/>
      <c r="N474" s="218"/>
      <c r="O474" s="218"/>
      <c r="P474" s="218"/>
      <c r="Q474" s="218"/>
      <c r="R474" s="218"/>
      <c r="S474" s="218"/>
      <c r="T474" s="219"/>
      <c r="AT474" s="220" t="s">
        <v>150</v>
      </c>
      <c r="AU474" s="220" t="s">
        <v>80</v>
      </c>
      <c r="AV474" s="11" t="s">
        <v>78</v>
      </c>
      <c r="AW474" s="11" t="s">
        <v>35</v>
      </c>
      <c r="AX474" s="11" t="s">
        <v>73</v>
      </c>
      <c r="AY474" s="220" t="s">
        <v>141</v>
      </c>
    </row>
    <row r="475" s="12" customFormat="1">
      <c r="B475" s="221"/>
      <c r="C475" s="222"/>
      <c r="D475" s="212" t="s">
        <v>150</v>
      </c>
      <c r="E475" s="223" t="s">
        <v>1</v>
      </c>
      <c r="F475" s="224" t="s">
        <v>482</v>
      </c>
      <c r="G475" s="222"/>
      <c r="H475" s="225">
        <v>2</v>
      </c>
      <c r="I475" s="226"/>
      <c r="J475" s="222"/>
      <c r="K475" s="222"/>
      <c r="L475" s="227"/>
      <c r="M475" s="228"/>
      <c r="N475" s="229"/>
      <c r="O475" s="229"/>
      <c r="P475" s="229"/>
      <c r="Q475" s="229"/>
      <c r="R475" s="229"/>
      <c r="S475" s="229"/>
      <c r="T475" s="230"/>
      <c r="AT475" s="231" t="s">
        <v>150</v>
      </c>
      <c r="AU475" s="231" t="s">
        <v>80</v>
      </c>
      <c r="AV475" s="12" t="s">
        <v>80</v>
      </c>
      <c r="AW475" s="12" t="s">
        <v>35</v>
      </c>
      <c r="AX475" s="12" t="s">
        <v>78</v>
      </c>
      <c r="AY475" s="231" t="s">
        <v>141</v>
      </c>
    </row>
    <row r="476" s="1" customFormat="1" ht="14.4" customHeight="1">
      <c r="B476" s="37"/>
      <c r="C476" s="254" t="s">
        <v>494</v>
      </c>
      <c r="D476" s="254" t="s">
        <v>298</v>
      </c>
      <c r="E476" s="255" t="s">
        <v>495</v>
      </c>
      <c r="F476" s="256" t="s">
        <v>496</v>
      </c>
      <c r="G476" s="257" t="s">
        <v>479</v>
      </c>
      <c r="H476" s="258">
        <v>2</v>
      </c>
      <c r="I476" s="259"/>
      <c r="J476" s="260">
        <f>ROUND(I476*H476,2)</f>
        <v>0</v>
      </c>
      <c r="K476" s="256" t="s">
        <v>147</v>
      </c>
      <c r="L476" s="261"/>
      <c r="M476" s="262" t="s">
        <v>1</v>
      </c>
      <c r="N476" s="263" t="s">
        <v>44</v>
      </c>
      <c r="O476" s="78"/>
      <c r="P476" s="207">
        <f>O476*H476</f>
        <v>0</v>
      </c>
      <c r="Q476" s="207">
        <v>0.0106</v>
      </c>
      <c r="R476" s="207">
        <f>Q476*H476</f>
        <v>0.0212</v>
      </c>
      <c r="S476" s="207">
        <v>0</v>
      </c>
      <c r="T476" s="208">
        <f>S476*H476</f>
        <v>0</v>
      </c>
      <c r="AR476" s="16" t="s">
        <v>203</v>
      </c>
      <c r="AT476" s="16" t="s">
        <v>298</v>
      </c>
      <c r="AU476" s="16" t="s">
        <v>80</v>
      </c>
      <c r="AY476" s="16" t="s">
        <v>141</v>
      </c>
      <c r="BE476" s="209">
        <f>IF(N476="základní",J476,0)</f>
        <v>0</v>
      </c>
      <c r="BF476" s="209">
        <f>IF(N476="snížená",J476,0)</f>
        <v>0</v>
      </c>
      <c r="BG476" s="209">
        <f>IF(N476="zákl. přenesená",J476,0)</f>
        <v>0</v>
      </c>
      <c r="BH476" s="209">
        <f>IF(N476="sníž. přenesená",J476,0)</f>
        <v>0</v>
      </c>
      <c r="BI476" s="209">
        <f>IF(N476="nulová",J476,0)</f>
        <v>0</v>
      </c>
      <c r="BJ476" s="16" t="s">
        <v>78</v>
      </c>
      <c r="BK476" s="209">
        <f>ROUND(I476*H476,2)</f>
        <v>0</v>
      </c>
      <c r="BL476" s="16" t="s">
        <v>148</v>
      </c>
      <c r="BM476" s="16" t="s">
        <v>497</v>
      </c>
    </row>
    <row r="477" s="11" customFormat="1">
      <c r="B477" s="210"/>
      <c r="C477" s="211"/>
      <c r="D477" s="212" t="s">
        <v>150</v>
      </c>
      <c r="E477" s="213" t="s">
        <v>1</v>
      </c>
      <c r="F477" s="214" t="s">
        <v>452</v>
      </c>
      <c r="G477" s="211"/>
      <c r="H477" s="213" t="s">
        <v>1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150</v>
      </c>
      <c r="AU477" s="220" t="s">
        <v>80</v>
      </c>
      <c r="AV477" s="11" t="s">
        <v>78</v>
      </c>
      <c r="AW477" s="11" t="s">
        <v>35</v>
      </c>
      <c r="AX477" s="11" t="s">
        <v>73</v>
      </c>
      <c r="AY477" s="220" t="s">
        <v>141</v>
      </c>
    </row>
    <row r="478" s="12" customFormat="1">
      <c r="B478" s="221"/>
      <c r="C478" s="222"/>
      <c r="D478" s="212" t="s">
        <v>150</v>
      </c>
      <c r="E478" s="223" t="s">
        <v>1</v>
      </c>
      <c r="F478" s="224" t="s">
        <v>483</v>
      </c>
      <c r="G478" s="222"/>
      <c r="H478" s="225">
        <v>1</v>
      </c>
      <c r="I478" s="226"/>
      <c r="J478" s="222"/>
      <c r="K478" s="222"/>
      <c r="L478" s="227"/>
      <c r="M478" s="228"/>
      <c r="N478" s="229"/>
      <c r="O478" s="229"/>
      <c r="P478" s="229"/>
      <c r="Q478" s="229"/>
      <c r="R478" s="229"/>
      <c r="S478" s="229"/>
      <c r="T478" s="230"/>
      <c r="AT478" s="231" t="s">
        <v>150</v>
      </c>
      <c r="AU478" s="231" t="s">
        <v>80</v>
      </c>
      <c r="AV478" s="12" t="s">
        <v>80</v>
      </c>
      <c r="AW478" s="12" t="s">
        <v>35</v>
      </c>
      <c r="AX478" s="12" t="s">
        <v>73</v>
      </c>
      <c r="AY478" s="231" t="s">
        <v>141</v>
      </c>
    </row>
    <row r="479" s="12" customFormat="1">
      <c r="B479" s="221"/>
      <c r="C479" s="222"/>
      <c r="D479" s="212" t="s">
        <v>150</v>
      </c>
      <c r="E479" s="223" t="s">
        <v>1</v>
      </c>
      <c r="F479" s="224" t="s">
        <v>484</v>
      </c>
      <c r="G479" s="222"/>
      <c r="H479" s="225">
        <v>1</v>
      </c>
      <c r="I479" s="226"/>
      <c r="J479" s="222"/>
      <c r="K479" s="222"/>
      <c r="L479" s="227"/>
      <c r="M479" s="228"/>
      <c r="N479" s="229"/>
      <c r="O479" s="229"/>
      <c r="P479" s="229"/>
      <c r="Q479" s="229"/>
      <c r="R479" s="229"/>
      <c r="S479" s="229"/>
      <c r="T479" s="230"/>
      <c r="AT479" s="231" t="s">
        <v>150</v>
      </c>
      <c r="AU479" s="231" t="s">
        <v>80</v>
      </c>
      <c r="AV479" s="12" t="s">
        <v>80</v>
      </c>
      <c r="AW479" s="12" t="s">
        <v>35</v>
      </c>
      <c r="AX479" s="12" t="s">
        <v>73</v>
      </c>
      <c r="AY479" s="231" t="s">
        <v>141</v>
      </c>
    </row>
    <row r="480" s="13" customFormat="1">
      <c r="B480" s="232"/>
      <c r="C480" s="233"/>
      <c r="D480" s="212" t="s">
        <v>150</v>
      </c>
      <c r="E480" s="234" t="s">
        <v>1</v>
      </c>
      <c r="F480" s="235" t="s">
        <v>155</v>
      </c>
      <c r="G480" s="233"/>
      <c r="H480" s="236">
        <v>2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AT480" s="242" t="s">
        <v>150</v>
      </c>
      <c r="AU480" s="242" t="s">
        <v>80</v>
      </c>
      <c r="AV480" s="13" t="s">
        <v>148</v>
      </c>
      <c r="AW480" s="13" t="s">
        <v>35</v>
      </c>
      <c r="AX480" s="13" t="s">
        <v>78</v>
      </c>
      <c r="AY480" s="242" t="s">
        <v>141</v>
      </c>
    </row>
    <row r="481" s="1" customFormat="1" ht="14.4" customHeight="1">
      <c r="B481" s="37"/>
      <c r="C481" s="254" t="s">
        <v>498</v>
      </c>
      <c r="D481" s="254" t="s">
        <v>298</v>
      </c>
      <c r="E481" s="255" t="s">
        <v>499</v>
      </c>
      <c r="F481" s="256" t="s">
        <v>500</v>
      </c>
      <c r="G481" s="257" t="s">
        <v>479</v>
      </c>
      <c r="H481" s="258">
        <v>2</v>
      </c>
      <c r="I481" s="259"/>
      <c r="J481" s="260">
        <f>ROUND(I481*H481,2)</f>
        <v>0</v>
      </c>
      <c r="K481" s="256" t="s">
        <v>147</v>
      </c>
      <c r="L481" s="261"/>
      <c r="M481" s="262" t="s">
        <v>1</v>
      </c>
      <c r="N481" s="263" t="s">
        <v>44</v>
      </c>
      <c r="O481" s="78"/>
      <c r="P481" s="207">
        <f>O481*H481</f>
        <v>0</v>
      </c>
      <c r="Q481" s="207">
        <v>0.010800000000000001</v>
      </c>
      <c r="R481" s="207">
        <f>Q481*H481</f>
        <v>0.021600000000000001</v>
      </c>
      <c r="S481" s="207">
        <v>0</v>
      </c>
      <c r="T481" s="208">
        <f>S481*H481</f>
        <v>0</v>
      </c>
      <c r="AR481" s="16" t="s">
        <v>203</v>
      </c>
      <c r="AT481" s="16" t="s">
        <v>298</v>
      </c>
      <c r="AU481" s="16" t="s">
        <v>80</v>
      </c>
      <c r="AY481" s="16" t="s">
        <v>141</v>
      </c>
      <c r="BE481" s="209">
        <f>IF(N481="základní",J481,0)</f>
        <v>0</v>
      </c>
      <c r="BF481" s="209">
        <f>IF(N481="snížená",J481,0)</f>
        <v>0</v>
      </c>
      <c r="BG481" s="209">
        <f>IF(N481="zákl. přenesená",J481,0)</f>
        <v>0</v>
      </c>
      <c r="BH481" s="209">
        <f>IF(N481="sníž. přenesená",J481,0)</f>
        <v>0</v>
      </c>
      <c r="BI481" s="209">
        <f>IF(N481="nulová",J481,0)</f>
        <v>0</v>
      </c>
      <c r="BJ481" s="16" t="s">
        <v>78</v>
      </c>
      <c r="BK481" s="209">
        <f>ROUND(I481*H481,2)</f>
        <v>0</v>
      </c>
      <c r="BL481" s="16" t="s">
        <v>148</v>
      </c>
      <c r="BM481" s="16" t="s">
        <v>501</v>
      </c>
    </row>
    <row r="482" s="11" customFormat="1">
      <c r="B482" s="210"/>
      <c r="C482" s="211"/>
      <c r="D482" s="212" t="s">
        <v>150</v>
      </c>
      <c r="E482" s="213" t="s">
        <v>1</v>
      </c>
      <c r="F482" s="214" t="s">
        <v>452</v>
      </c>
      <c r="G482" s="211"/>
      <c r="H482" s="213" t="s">
        <v>1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150</v>
      </c>
      <c r="AU482" s="220" t="s">
        <v>80</v>
      </c>
      <c r="AV482" s="11" t="s">
        <v>78</v>
      </c>
      <c r="AW482" s="11" t="s">
        <v>35</v>
      </c>
      <c r="AX482" s="11" t="s">
        <v>73</v>
      </c>
      <c r="AY482" s="220" t="s">
        <v>141</v>
      </c>
    </row>
    <row r="483" s="12" customFormat="1">
      <c r="B483" s="221"/>
      <c r="C483" s="222"/>
      <c r="D483" s="212" t="s">
        <v>150</v>
      </c>
      <c r="E483" s="223" t="s">
        <v>1</v>
      </c>
      <c r="F483" s="224" t="s">
        <v>485</v>
      </c>
      <c r="G483" s="222"/>
      <c r="H483" s="225">
        <v>2</v>
      </c>
      <c r="I483" s="226"/>
      <c r="J483" s="222"/>
      <c r="K483" s="222"/>
      <c r="L483" s="227"/>
      <c r="M483" s="228"/>
      <c r="N483" s="229"/>
      <c r="O483" s="229"/>
      <c r="P483" s="229"/>
      <c r="Q483" s="229"/>
      <c r="R483" s="229"/>
      <c r="S483" s="229"/>
      <c r="T483" s="230"/>
      <c r="AT483" s="231" t="s">
        <v>150</v>
      </c>
      <c r="AU483" s="231" t="s">
        <v>80</v>
      </c>
      <c r="AV483" s="12" t="s">
        <v>80</v>
      </c>
      <c r="AW483" s="12" t="s">
        <v>35</v>
      </c>
      <c r="AX483" s="12" t="s">
        <v>78</v>
      </c>
      <c r="AY483" s="231" t="s">
        <v>141</v>
      </c>
    </row>
    <row r="484" s="1" customFormat="1" ht="14.4" customHeight="1">
      <c r="B484" s="37"/>
      <c r="C484" s="198" t="s">
        <v>502</v>
      </c>
      <c r="D484" s="198" t="s">
        <v>143</v>
      </c>
      <c r="E484" s="199" t="s">
        <v>503</v>
      </c>
      <c r="F484" s="200" t="s">
        <v>504</v>
      </c>
      <c r="G484" s="201" t="s">
        <v>479</v>
      </c>
      <c r="H484" s="202">
        <v>2</v>
      </c>
      <c r="I484" s="203"/>
      <c r="J484" s="204">
        <f>ROUND(I484*H484,2)</f>
        <v>0</v>
      </c>
      <c r="K484" s="200" t="s">
        <v>147</v>
      </c>
      <c r="L484" s="42"/>
      <c r="M484" s="205" t="s">
        <v>1</v>
      </c>
      <c r="N484" s="206" t="s">
        <v>44</v>
      </c>
      <c r="O484" s="78"/>
      <c r="P484" s="207">
        <f>O484*H484</f>
        <v>0</v>
      </c>
      <c r="Q484" s="207">
        <v>0.44169999999999998</v>
      </c>
      <c r="R484" s="207">
        <f>Q484*H484</f>
        <v>0.88339999999999996</v>
      </c>
      <c r="S484" s="207">
        <v>0</v>
      </c>
      <c r="T484" s="208">
        <f>S484*H484</f>
        <v>0</v>
      </c>
      <c r="AR484" s="16" t="s">
        <v>148</v>
      </c>
      <c r="AT484" s="16" t="s">
        <v>143</v>
      </c>
      <c r="AU484" s="16" t="s">
        <v>80</v>
      </c>
      <c r="AY484" s="16" t="s">
        <v>141</v>
      </c>
      <c r="BE484" s="209">
        <f>IF(N484="základní",J484,0)</f>
        <v>0</v>
      </c>
      <c r="BF484" s="209">
        <f>IF(N484="snížená",J484,0)</f>
        <v>0</v>
      </c>
      <c r="BG484" s="209">
        <f>IF(N484="zákl. přenesená",J484,0)</f>
        <v>0</v>
      </c>
      <c r="BH484" s="209">
        <f>IF(N484="sníž. přenesená",J484,0)</f>
        <v>0</v>
      </c>
      <c r="BI484" s="209">
        <f>IF(N484="nulová",J484,0)</f>
        <v>0</v>
      </c>
      <c r="BJ484" s="16" t="s">
        <v>78</v>
      </c>
      <c r="BK484" s="209">
        <f>ROUND(I484*H484,2)</f>
        <v>0</v>
      </c>
      <c r="BL484" s="16" t="s">
        <v>148</v>
      </c>
      <c r="BM484" s="16" t="s">
        <v>505</v>
      </c>
    </row>
    <row r="485" s="11" customFormat="1">
      <c r="B485" s="210"/>
      <c r="C485" s="211"/>
      <c r="D485" s="212" t="s">
        <v>150</v>
      </c>
      <c r="E485" s="213" t="s">
        <v>1</v>
      </c>
      <c r="F485" s="214" t="s">
        <v>452</v>
      </c>
      <c r="G485" s="211"/>
      <c r="H485" s="213" t="s">
        <v>1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150</v>
      </c>
      <c r="AU485" s="220" t="s">
        <v>80</v>
      </c>
      <c r="AV485" s="11" t="s">
        <v>78</v>
      </c>
      <c r="AW485" s="11" t="s">
        <v>35</v>
      </c>
      <c r="AX485" s="11" t="s">
        <v>73</v>
      </c>
      <c r="AY485" s="220" t="s">
        <v>141</v>
      </c>
    </row>
    <row r="486" s="11" customFormat="1">
      <c r="B486" s="210"/>
      <c r="C486" s="211"/>
      <c r="D486" s="212" t="s">
        <v>150</v>
      </c>
      <c r="E486" s="213" t="s">
        <v>1</v>
      </c>
      <c r="F486" s="214" t="s">
        <v>506</v>
      </c>
      <c r="G486" s="211"/>
      <c r="H486" s="213" t="s">
        <v>1</v>
      </c>
      <c r="I486" s="215"/>
      <c r="J486" s="211"/>
      <c r="K486" s="211"/>
      <c r="L486" s="216"/>
      <c r="M486" s="217"/>
      <c r="N486" s="218"/>
      <c r="O486" s="218"/>
      <c r="P486" s="218"/>
      <c r="Q486" s="218"/>
      <c r="R486" s="218"/>
      <c r="S486" s="218"/>
      <c r="T486" s="219"/>
      <c r="AT486" s="220" t="s">
        <v>150</v>
      </c>
      <c r="AU486" s="220" t="s">
        <v>80</v>
      </c>
      <c r="AV486" s="11" t="s">
        <v>78</v>
      </c>
      <c r="AW486" s="11" t="s">
        <v>35</v>
      </c>
      <c r="AX486" s="11" t="s">
        <v>73</v>
      </c>
      <c r="AY486" s="220" t="s">
        <v>141</v>
      </c>
    </row>
    <row r="487" s="12" customFormat="1">
      <c r="B487" s="221"/>
      <c r="C487" s="222"/>
      <c r="D487" s="212" t="s">
        <v>150</v>
      </c>
      <c r="E487" s="223" t="s">
        <v>1</v>
      </c>
      <c r="F487" s="224" t="s">
        <v>507</v>
      </c>
      <c r="G487" s="222"/>
      <c r="H487" s="225">
        <v>2</v>
      </c>
      <c r="I487" s="226"/>
      <c r="J487" s="222"/>
      <c r="K487" s="222"/>
      <c r="L487" s="227"/>
      <c r="M487" s="228"/>
      <c r="N487" s="229"/>
      <c r="O487" s="229"/>
      <c r="P487" s="229"/>
      <c r="Q487" s="229"/>
      <c r="R487" s="229"/>
      <c r="S487" s="229"/>
      <c r="T487" s="230"/>
      <c r="AT487" s="231" t="s">
        <v>150</v>
      </c>
      <c r="AU487" s="231" t="s">
        <v>80</v>
      </c>
      <c r="AV487" s="12" t="s">
        <v>80</v>
      </c>
      <c r="AW487" s="12" t="s">
        <v>35</v>
      </c>
      <c r="AX487" s="12" t="s">
        <v>78</v>
      </c>
      <c r="AY487" s="231" t="s">
        <v>141</v>
      </c>
    </row>
    <row r="488" s="1" customFormat="1" ht="14.4" customHeight="1">
      <c r="B488" s="37"/>
      <c r="C488" s="254" t="s">
        <v>508</v>
      </c>
      <c r="D488" s="254" t="s">
        <v>298</v>
      </c>
      <c r="E488" s="255" t="s">
        <v>509</v>
      </c>
      <c r="F488" s="256" t="s">
        <v>510</v>
      </c>
      <c r="G488" s="257" t="s">
        <v>479</v>
      </c>
      <c r="H488" s="258">
        <v>2</v>
      </c>
      <c r="I488" s="259"/>
      <c r="J488" s="260">
        <f>ROUND(I488*H488,2)</f>
        <v>0</v>
      </c>
      <c r="K488" s="256" t="s">
        <v>1</v>
      </c>
      <c r="L488" s="261"/>
      <c r="M488" s="262" t="s">
        <v>1</v>
      </c>
      <c r="N488" s="263" t="s">
        <v>44</v>
      </c>
      <c r="O488" s="78"/>
      <c r="P488" s="207">
        <f>O488*H488</f>
        <v>0</v>
      </c>
      <c r="Q488" s="207">
        <v>0.010800000000000001</v>
      </c>
      <c r="R488" s="207">
        <f>Q488*H488</f>
        <v>0.021600000000000001</v>
      </c>
      <c r="S488" s="207">
        <v>0</v>
      </c>
      <c r="T488" s="208">
        <f>S488*H488</f>
        <v>0</v>
      </c>
      <c r="AR488" s="16" t="s">
        <v>203</v>
      </c>
      <c r="AT488" s="16" t="s">
        <v>298</v>
      </c>
      <c r="AU488" s="16" t="s">
        <v>80</v>
      </c>
      <c r="AY488" s="16" t="s">
        <v>141</v>
      </c>
      <c r="BE488" s="209">
        <f>IF(N488="základní",J488,0)</f>
        <v>0</v>
      </c>
      <c r="BF488" s="209">
        <f>IF(N488="snížená",J488,0)</f>
        <v>0</v>
      </c>
      <c r="BG488" s="209">
        <f>IF(N488="zákl. přenesená",J488,0)</f>
        <v>0</v>
      </c>
      <c r="BH488" s="209">
        <f>IF(N488="sníž. přenesená",J488,0)</f>
        <v>0</v>
      </c>
      <c r="BI488" s="209">
        <f>IF(N488="nulová",J488,0)</f>
        <v>0</v>
      </c>
      <c r="BJ488" s="16" t="s">
        <v>78</v>
      </c>
      <c r="BK488" s="209">
        <f>ROUND(I488*H488,2)</f>
        <v>0</v>
      </c>
      <c r="BL488" s="16" t="s">
        <v>148</v>
      </c>
      <c r="BM488" s="16" t="s">
        <v>511</v>
      </c>
    </row>
    <row r="489" s="11" customFormat="1">
      <c r="B489" s="210"/>
      <c r="C489" s="211"/>
      <c r="D489" s="212" t="s">
        <v>150</v>
      </c>
      <c r="E489" s="213" t="s">
        <v>1</v>
      </c>
      <c r="F489" s="214" t="s">
        <v>452</v>
      </c>
      <c r="G489" s="211"/>
      <c r="H489" s="213" t="s">
        <v>1</v>
      </c>
      <c r="I489" s="215"/>
      <c r="J489" s="211"/>
      <c r="K489" s="211"/>
      <c r="L489" s="216"/>
      <c r="M489" s="217"/>
      <c r="N489" s="218"/>
      <c r="O489" s="218"/>
      <c r="P489" s="218"/>
      <c r="Q489" s="218"/>
      <c r="R489" s="218"/>
      <c r="S489" s="218"/>
      <c r="T489" s="219"/>
      <c r="AT489" s="220" t="s">
        <v>150</v>
      </c>
      <c r="AU489" s="220" t="s">
        <v>80</v>
      </c>
      <c r="AV489" s="11" t="s">
        <v>78</v>
      </c>
      <c r="AW489" s="11" t="s">
        <v>35</v>
      </c>
      <c r="AX489" s="11" t="s">
        <v>73</v>
      </c>
      <c r="AY489" s="220" t="s">
        <v>141</v>
      </c>
    </row>
    <row r="490" s="11" customFormat="1">
      <c r="B490" s="210"/>
      <c r="C490" s="211"/>
      <c r="D490" s="212" t="s">
        <v>150</v>
      </c>
      <c r="E490" s="213" t="s">
        <v>1</v>
      </c>
      <c r="F490" s="214" t="s">
        <v>506</v>
      </c>
      <c r="G490" s="211"/>
      <c r="H490" s="213" t="s">
        <v>1</v>
      </c>
      <c r="I490" s="215"/>
      <c r="J490" s="211"/>
      <c r="K490" s="211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150</v>
      </c>
      <c r="AU490" s="220" t="s">
        <v>80</v>
      </c>
      <c r="AV490" s="11" t="s">
        <v>78</v>
      </c>
      <c r="AW490" s="11" t="s">
        <v>35</v>
      </c>
      <c r="AX490" s="11" t="s">
        <v>73</v>
      </c>
      <c r="AY490" s="220" t="s">
        <v>141</v>
      </c>
    </row>
    <row r="491" s="12" customFormat="1">
      <c r="B491" s="221"/>
      <c r="C491" s="222"/>
      <c r="D491" s="212" t="s">
        <v>150</v>
      </c>
      <c r="E491" s="223" t="s">
        <v>1</v>
      </c>
      <c r="F491" s="224" t="s">
        <v>507</v>
      </c>
      <c r="G491" s="222"/>
      <c r="H491" s="225">
        <v>2</v>
      </c>
      <c r="I491" s="226"/>
      <c r="J491" s="222"/>
      <c r="K491" s="222"/>
      <c r="L491" s="227"/>
      <c r="M491" s="228"/>
      <c r="N491" s="229"/>
      <c r="O491" s="229"/>
      <c r="P491" s="229"/>
      <c r="Q491" s="229"/>
      <c r="R491" s="229"/>
      <c r="S491" s="229"/>
      <c r="T491" s="230"/>
      <c r="AT491" s="231" t="s">
        <v>150</v>
      </c>
      <c r="AU491" s="231" t="s">
        <v>80</v>
      </c>
      <c r="AV491" s="12" t="s">
        <v>80</v>
      </c>
      <c r="AW491" s="12" t="s">
        <v>35</v>
      </c>
      <c r="AX491" s="12" t="s">
        <v>78</v>
      </c>
      <c r="AY491" s="231" t="s">
        <v>141</v>
      </c>
    </row>
    <row r="492" s="10" customFormat="1" ht="22.8" customHeight="1">
      <c r="B492" s="182"/>
      <c r="C492" s="183"/>
      <c r="D492" s="184" t="s">
        <v>72</v>
      </c>
      <c r="E492" s="196" t="s">
        <v>203</v>
      </c>
      <c r="F492" s="196" t="s">
        <v>512</v>
      </c>
      <c r="G492" s="183"/>
      <c r="H492" s="183"/>
      <c r="I492" s="186"/>
      <c r="J492" s="197">
        <f>BK492</f>
        <v>0</v>
      </c>
      <c r="K492" s="183"/>
      <c r="L492" s="188"/>
      <c r="M492" s="189"/>
      <c r="N492" s="190"/>
      <c r="O492" s="190"/>
      <c r="P492" s="191">
        <f>SUM(P493:P510)</f>
        <v>0</v>
      </c>
      <c r="Q492" s="190"/>
      <c r="R492" s="191">
        <f>SUM(R493:R510)</f>
        <v>0.073130000000000001</v>
      </c>
      <c r="S492" s="190"/>
      <c r="T492" s="192">
        <f>SUM(T493:T510)</f>
        <v>0</v>
      </c>
      <c r="AR492" s="193" t="s">
        <v>78</v>
      </c>
      <c r="AT492" s="194" t="s">
        <v>72</v>
      </c>
      <c r="AU492" s="194" t="s">
        <v>78</v>
      </c>
      <c r="AY492" s="193" t="s">
        <v>141</v>
      </c>
      <c r="BK492" s="195">
        <f>SUM(BK493:BK510)</f>
        <v>0</v>
      </c>
    </row>
    <row r="493" s="1" customFormat="1" ht="14.4" customHeight="1">
      <c r="B493" s="37"/>
      <c r="C493" s="198" t="s">
        <v>513</v>
      </c>
      <c r="D493" s="198" t="s">
        <v>143</v>
      </c>
      <c r="E493" s="199" t="s">
        <v>514</v>
      </c>
      <c r="F493" s="200" t="s">
        <v>515</v>
      </c>
      <c r="G493" s="201" t="s">
        <v>479</v>
      </c>
      <c r="H493" s="202">
        <v>1</v>
      </c>
      <c r="I493" s="203"/>
      <c r="J493" s="204">
        <f>ROUND(I493*H493,2)</f>
        <v>0</v>
      </c>
      <c r="K493" s="200" t="s">
        <v>147</v>
      </c>
      <c r="L493" s="42"/>
      <c r="M493" s="205" t="s">
        <v>1</v>
      </c>
      <c r="N493" s="206" t="s">
        <v>44</v>
      </c>
      <c r="O493" s="78"/>
      <c r="P493" s="207">
        <f>O493*H493</f>
        <v>0</v>
      </c>
      <c r="Q493" s="207">
        <v>0.058029999999999998</v>
      </c>
      <c r="R493" s="207">
        <f>Q493*H493</f>
        <v>0.058029999999999998</v>
      </c>
      <c r="S493" s="207">
        <v>0</v>
      </c>
      <c r="T493" s="208">
        <f>S493*H493</f>
        <v>0</v>
      </c>
      <c r="AR493" s="16" t="s">
        <v>148</v>
      </c>
      <c r="AT493" s="16" t="s">
        <v>143</v>
      </c>
      <c r="AU493" s="16" t="s">
        <v>80</v>
      </c>
      <c r="AY493" s="16" t="s">
        <v>141</v>
      </c>
      <c r="BE493" s="209">
        <f>IF(N493="základní",J493,0)</f>
        <v>0</v>
      </c>
      <c r="BF493" s="209">
        <f>IF(N493="snížená",J493,0)</f>
        <v>0</v>
      </c>
      <c r="BG493" s="209">
        <f>IF(N493="zákl. přenesená",J493,0)</f>
        <v>0</v>
      </c>
      <c r="BH493" s="209">
        <f>IF(N493="sníž. přenesená",J493,0)</f>
        <v>0</v>
      </c>
      <c r="BI493" s="209">
        <f>IF(N493="nulová",J493,0)</f>
        <v>0</v>
      </c>
      <c r="BJ493" s="16" t="s">
        <v>78</v>
      </c>
      <c r="BK493" s="209">
        <f>ROUND(I493*H493,2)</f>
        <v>0</v>
      </c>
      <c r="BL493" s="16" t="s">
        <v>148</v>
      </c>
      <c r="BM493" s="16" t="s">
        <v>516</v>
      </c>
    </row>
    <row r="494" s="11" customFormat="1">
      <c r="B494" s="210"/>
      <c r="C494" s="211"/>
      <c r="D494" s="212" t="s">
        <v>150</v>
      </c>
      <c r="E494" s="213" t="s">
        <v>1</v>
      </c>
      <c r="F494" s="214" t="s">
        <v>253</v>
      </c>
      <c r="G494" s="211"/>
      <c r="H494" s="213" t="s">
        <v>1</v>
      </c>
      <c r="I494" s="215"/>
      <c r="J494" s="211"/>
      <c r="K494" s="211"/>
      <c r="L494" s="216"/>
      <c r="M494" s="217"/>
      <c r="N494" s="218"/>
      <c r="O494" s="218"/>
      <c r="P494" s="218"/>
      <c r="Q494" s="218"/>
      <c r="R494" s="218"/>
      <c r="S494" s="218"/>
      <c r="T494" s="219"/>
      <c r="AT494" s="220" t="s">
        <v>150</v>
      </c>
      <c r="AU494" s="220" t="s">
        <v>80</v>
      </c>
      <c r="AV494" s="11" t="s">
        <v>78</v>
      </c>
      <c r="AW494" s="11" t="s">
        <v>35</v>
      </c>
      <c r="AX494" s="11" t="s">
        <v>73</v>
      </c>
      <c r="AY494" s="220" t="s">
        <v>141</v>
      </c>
    </row>
    <row r="495" s="11" customFormat="1">
      <c r="B495" s="210"/>
      <c r="C495" s="211"/>
      <c r="D495" s="212" t="s">
        <v>150</v>
      </c>
      <c r="E495" s="213" t="s">
        <v>1</v>
      </c>
      <c r="F495" s="214" t="s">
        <v>254</v>
      </c>
      <c r="G495" s="211"/>
      <c r="H495" s="213" t="s">
        <v>1</v>
      </c>
      <c r="I495" s="215"/>
      <c r="J495" s="211"/>
      <c r="K495" s="211"/>
      <c r="L495" s="216"/>
      <c r="M495" s="217"/>
      <c r="N495" s="218"/>
      <c r="O495" s="218"/>
      <c r="P495" s="218"/>
      <c r="Q495" s="218"/>
      <c r="R495" s="218"/>
      <c r="S495" s="218"/>
      <c r="T495" s="219"/>
      <c r="AT495" s="220" t="s">
        <v>150</v>
      </c>
      <c r="AU495" s="220" t="s">
        <v>80</v>
      </c>
      <c r="AV495" s="11" t="s">
        <v>78</v>
      </c>
      <c r="AW495" s="11" t="s">
        <v>35</v>
      </c>
      <c r="AX495" s="11" t="s">
        <v>73</v>
      </c>
      <c r="AY495" s="220" t="s">
        <v>141</v>
      </c>
    </row>
    <row r="496" s="11" customFormat="1">
      <c r="B496" s="210"/>
      <c r="C496" s="211"/>
      <c r="D496" s="212" t="s">
        <v>150</v>
      </c>
      <c r="E496" s="213" t="s">
        <v>1</v>
      </c>
      <c r="F496" s="214" t="s">
        <v>517</v>
      </c>
      <c r="G496" s="211"/>
      <c r="H496" s="213" t="s">
        <v>1</v>
      </c>
      <c r="I496" s="215"/>
      <c r="J496" s="211"/>
      <c r="K496" s="211"/>
      <c r="L496" s="216"/>
      <c r="M496" s="217"/>
      <c r="N496" s="218"/>
      <c r="O496" s="218"/>
      <c r="P496" s="218"/>
      <c r="Q496" s="218"/>
      <c r="R496" s="218"/>
      <c r="S496" s="218"/>
      <c r="T496" s="219"/>
      <c r="AT496" s="220" t="s">
        <v>150</v>
      </c>
      <c r="AU496" s="220" t="s">
        <v>80</v>
      </c>
      <c r="AV496" s="11" t="s">
        <v>78</v>
      </c>
      <c r="AW496" s="11" t="s">
        <v>35</v>
      </c>
      <c r="AX496" s="11" t="s">
        <v>73</v>
      </c>
      <c r="AY496" s="220" t="s">
        <v>141</v>
      </c>
    </row>
    <row r="497" s="11" customFormat="1">
      <c r="B497" s="210"/>
      <c r="C497" s="211"/>
      <c r="D497" s="212" t="s">
        <v>150</v>
      </c>
      <c r="E497" s="213" t="s">
        <v>1</v>
      </c>
      <c r="F497" s="214" t="s">
        <v>255</v>
      </c>
      <c r="G497" s="211"/>
      <c r="H497" s="213" t="s">
        <v>1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150</v>
      </c>
      <c r="AU497" s="220" t="s">
        <v>80</v>
      </c>
      <c r="AV497" s="11" t="s">
        <v>78</v>
      </c>
      <c r="AW497" s="11" t="s">
        <v>35</v>
      </c>
      <c r="AX497" s="11" t="s">
        <v>73</v>
      </c>
      <c r="AY497" s="220" t="s">
        <v>141</v>
      </c>
    </row>
    <row r="498" s="12" customFormat="1">
      <c r="B498" s="221"/>
      <c r="C498" s="222"/>
      <c r="D498" s="212" t="s">
        <v>150</v>
      </c>
      <c r="E498" s="223" t="s">
        <v>1</v>
      </c>
      <c r="F498" s="224" t="s">
        <v>518</v>
      </c>
      <c r="G498" s="222"/>
      <c r="H498" s="225">
        <v>1</v>
      </c>
      <c r="I498" s="226"/>
      <c r="J498" s="222"/>
      <c r="K498" s="222"/>
      <c r="L498" s="227"/>
      <c r="M498" s="228"/>
      <c r="N498" s="229"/>
      <c r="O498" s="229"/>
      <c r="P498" s="229"/>
      <c r="Q498" s="229"/>
      <c r="R498" s="229"/>
      <c r="S498" s="229"/>
      <c r="T498" s="230"/>
      <c r="AT498" s="231" t="s">
        <v>150</v>
      </c>
      <c r="AU498" s="231" t="s">
        <v>80</v>
      </c>
      <c r="AV498" s="12" t="s">
        <v>80</v>
      </c>
      <c r="AW498" s="12" t="s">
        <v>35</v>
      </c>
      <c r="AX498" s="12" t="s">
        <v>78</v>
      </c>
      <c r="AY498" s="231" t="s">
        <v>141</v>
      </c>
    </row>
    <row r="499" s="1" customFormat="1" ht="14.4" customHeight="1">
      <c r="B499" s="37"/>
      <c r="C499" s="198" t="s">
        <v>519</v>
      </c>
      <c r="D499" s="198" t="s">
        <v>143</v>
      </c>
      <c r="E499" s="199" t="s">
        <v>520</v>
      </c>
      <c r="F499" s="200" t="s">
        <v>521</v>
      </c>
      <c r="G499" s="201" t="s">
        <v>479</v>
      </c>
      <c r="H499" s="202">
        <v>1</v>
      </c>
      <c r="I499" s="203"/>
      <c r="J499" s="204">
        <f>ROUND(I499*H499,2)</f>
        <v>0</v>
      </c>
      <c r="K499" s="200" t="s">
        <v>147</v>
      </c>
      <c r="L499" s="42"/>
      <c r="M499" s="205" t="s">
        <v>1</v>
      </c>
      <c r="N499" s="206" t="s">
        <v>44</v>
      </c>
      <c r="O499" s="78"/>
      <c r="P499" s="207">
        <f>O499*H499</f>
        <v>0</v>
      </c>
      <c r="Q499" s="207">
        <v>0.012420000000000001</v>
      </c>
      <c r="R499" s="207">
        <f>Q499*H499</f>
        <v>0.012420000000000001</v>
      </c>
      <c r="S499" s="207">
        <v>0</v>
      </c>
      <c r="T499" s="208">
        <f>S499*H499</f>
        <v>0</v>
      </c>
      <c r="AR499" s="16" t="s">
        <v>148</v>
      </c>
      <c r="AT499" s="16" t="s">
        <v>143</v>
      </c>
      <c r="AU499" s="16" t="s">
        <v>80</v>
      </c>
      <c r="AY499" s="16" t="s">
        <v>141</v>
      </c>
      <c r="BE499" s="209">
        <f>IF(N499="základní",J499,0)</f>
        <v>0</v>
      </c>
      <c r="BF499" s="209">
        <f>IF(N499="snížená",J499,0)</f>
        <v>0</v>
      </c>
      <c r="BG499" s="209">
        <f>IF(N499="zákl. přenesená",J499,0)</f>
        <v>0</v>
      </c>
      <c r="BH499" s="209">
        <f>IF(N499="sníž. přenesená",J499,0)</f>
        <v>0</v>
      </c>
      <c r="BI499" s="209">
        <f>IF(N499="nulová",J499,0)</f>
        <v>0</v>
      </c>
      <c r="BJ499" s="16" t="s">
        <v>78</v>
      </c>
      <c r="BK499" s="209">
        <f>ROUND(I499*H499,2)</f>
        <v>0</v>
      </c>
      <c r="BL499" s="16" t="s">
        <v>148</v>
      </c>
      <c r="BM499" s="16" t="s">
        <v>522</v>
      </c>
    </row>
    <row r="500" s="11" customFormat="1">
      <c r="B500" s="210"/>
      <c r="C500" s="211"/>
      <c r="D500" s="212" t="s">
        <v>150</v>
      </c>
      <c r="E500" s="213" t="s">
        <v>1</v>
      </c>
      <c r="F500" s="214" t="s">
        <v>253</v>
      </c>
      <c r="G500" s="211"/>
      <c r="H500" s="213" t="s">
        <v>1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150</v>
      </c>
      <c r="AU500" s="220" t="s">
        <v>80</v>
      </c>
      <c r="AV500" s="11" t="s">
        <v>78</v>
      </c>
      <c r="AW500" s="11" t="s">
        <v>35</v>
      </c>
      <c r="AX500" s="11" t="s">
        <v>73</v>
      </c>
      <c r="AY500" s="220" t="s">
        <v>141</v>
      </c>
    </row>
    <row r="501" s="11" customFormat="1">
      <c r="B501" s="210"/>
      <c r="C501" s="211"/>
      <c r="D501" s="212" t="s">
        <v>150</v>
      </c>
      <c r="E501" s="213" t="s">
        <v>1</v>
      </c>
      <c r="F501" s="214" t="s">
        <v>254</v>
      </c>
      <c r="G501" s="211"/>
      <c r="H501" s="213" t="s">
        <v>1</v>
      </c>
      <c r="I501" s="215"/>
      <c r="J501" s="211"/>
      <c r="K501" s="211"/>
      <c r="L501" s="216"/>
      <c r="M501" s="217"/>
      <c r="N501" s="218"/>
      <c r="O501" s="218"/>
      <c r="P501" s="218"/>
      <c r="Q501" s="218"/>
      <c r="R501" s="218"/>
      <c r="S501" s="218"/>
      <c r="T501" s="219"/>
      <c r="AT501" s="220" t="s">
        <v>150</v>
      </c>
      <c r="AU501" s="220" t="s">
        <v>80</v>
      </c>
      <c r="AV501" s="11" t="s">
        <v>78</v>
      </c>
      <c r="AW501" s="11" t="s">
        <v>35</v>
      </c>
      <c r="AX501" s="11" t="s">
        <v>73</v>
      </c>
      <c r="AY501" s="220" t="s">
        <v>141</v>
      </c>
    </row>
    <row r="502" s="11" customFormat="1">
      <c r="B502" s="210"/>
      <c r="C502" s="211"/>
      <c r="D502" s="212" t="s">
        <v>150</v>
      </c>
      <c r="E502" s="213" t="s">
        <v>1</v>
      </c>
      <c r="F502" s="214" t="s">
        <v>517</v>
      </c>
      <c r="G502" s="211"/>
      <c r="H502" s="213" t="s">
        <v>1</v>
      </c>
      <c r="I502" s="215"/>
      <c r="J502" s="211"/>
      <c r="K502" s="211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150</v>
      </c>
      <c r="AU502" s="220" t="s">
        <v>80</v>
      </c>
      <c r="AV502" s="11" t="s">
        <v>78</v>
      </c>
      <c r="AW502" s="11" t="s">
        <v>35</v>
      </c>
      <c r="AX502" s="11" t="s">
        <v>73</v>
      </c>
      <c r="AY502" s="220" t="s">
        <v>141</v>
      </c>
    </row>
    <row r="503" s="11" customFormat="1">
      <c r="B503" s="210"/>
      <c r="C503" s="211"/>
      <c r="D503" s="212" t="s">
        <v>150</v>
      </c>
      <c r="E503" s="213" t="s">
        <v>1</v>
      </c>
      <c r="F503" s="214" t="s">
        <v>255</v>
      </c>
      <c r="G503" s="211"/>
      <c r="H503" s="213" t="s">
        <v>1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150</v>
      </c>
      <c r="AU503" s="220" t="s">
        <v>80</v>
      </c>
      <c r="AV503" s="11" t="s">
        <v>78</v>
      </c>
      <c r="AW503" s="11" t="s">
        <v>35</v>
      </c>
      <c r="AX503" s="11" t="s">
        <v>73</v>
      </c>
      <c r="AY503" s="220" t="s">
        <v>141</v>
      </c>
    </row>
    <row r="504" s="12" customFormat="1">
      <c r="B504" s="221"/>
      <c r="C504" s="222"/>
      <c r="D504" s="212" t="s">
        <v>150</v>
      </c>
      <c r="E504" s="223" t="s">
        <v>1</v>
      </c>
      <c r="F504" s="224" t="s">
        <v>518</v>
      </c>
      <c r="G504" s="222"/>
      <c r="H504" s="225">
        <v>1</v>
      </c>
      <c r="I504" s="226"/>
      <c r="J504" s="222"/>
      <c r="K504" s="222"/>
      <c r="L504" s="227"/>
      <c r="M504" s="228"/>
      <c r="N504" s="229"/>
      <c r="O504" s="229"/>
      <c r="P504" s="229"/>
      <c r="Q504" s="229"/>
      <c r="R504" s="229"/>
      <c r="S504" s="229"/>
      <c r="T504" s="230"/>
      <c r="AT504" s="231" t="s">
        <v>150</v>
      </c>
      <c r="AU504" s="231" t="s">
        <v>80</v>
      </c>
      <c r="AV504" s="12" t="s">
        <v>80</v>
      </c>
      <c r="AW504" s="12" t="s">
        <v>35</v>
      </c>
      <c r="AX504" s="12" t="s">
        <v>78</v>
      </c>
      <c r="AY504" s="231" t="s">
        <v>141</v>
      </c>
    </row>
    <row r="505" s="1" customFormat="1" ht="14.4" customHeight="1">
      <c r="B505" s="37"/>
      <c r="C505" s="198" t="s">
        <v>523</v>
      </c>
      <c r="D505" s="198" t="s">
        <v>143</v>
      </c>
      <c r="E505" s="199" t="s">
        <v>524</v>
      </c>
      <c r="F505" s="200" t="s">
        <v>525</v>
      </c>
      <c r="G505" s="201" t="s">
        <v>479</v>
      </c>
      <c r="H505" s="202">
        <v>1</v>
      </c>
      <c r="I505" s="203"/>
      <c r="J505" s="204">
        <f>ROUND(I505*H505,2)</f>
        <v>0</v>
      </c>
      <c r="K505" s="200" t="s">
        <v>147</v>
      </c>
      <c r="L505" s="42"/>
      <c r="M505" s="205" t="s">
        <v>1</v>
      </c>
      <c r="N505" s="206" t="s">
        <v>44</v>
      </c>
      <c r="O505" s="78"/>
      <c r="P505" s="207">
        <f>O505*H505</f>
        <v>0</v>
      </c>
      <c r="Q505" s="207">
        <v>0.0026800000000000001</v>
      </c>
      <c r="R505" s="207">
        <f>Q505*H505</f>
        <v>0.0026800000000000001</v>
      </c>
      <c r="S505" s="207">
        <v>0</v>
      </c>
      <c r="T505" s="208">
        <f>S505*H505</f>
        <v>0</v>
      </c>
      <c r="AR505" s="16" t="s">
        <v>148</v>
      </c>
      <c r="AT505" s="16" t="s">
        <v>143</v>
      </c>
      <c r="AU505" s="16" t="s">
        <v>80</v>
      </c>
      <c r="AY505" s="16" t="s">
        <v>141</v>
      </c>
      <c r="BE505" s="209">
        <f>IF(N505="základní",J505,0)</f>
        <v>0</v>
      </c>
      <c r="BF505" s="209">
        <f>IF(N505="snížená",J505,0)</f>
        <v>0</v>
      </c>
      <c r="BG505" s="209">
        <f>IF(N505="zákl. přenesená",J505,0)</f>
        <v>0</v>
      </c>
      <c r="BH505" s="209">
        <f>IF(N505="sníž. přenesená",J505,0)</f>
        <v>0</v>
      </c>
      <c r="BI505" s="209">
        <f>IF(N505="nulová",J505,0)</f>
        <v>0</v>
      </c>
      <c r="BJ505" s="16" t="s">
        <v>78</v>
      </c>
      <c r="BK505" s="209">
        <f>ROUND(I505*H505,2)</f>
        <v>0</v>
      </c>
      <c r="BL505" s="16" t="s">
        <v>148</v>
      </c>
      <c r="BM505" s="16" t="s">
        <v>526</v>
      </c>
    </row>
    <row r="506" s="11" customFormat="1">
      <c r="B506" s="210"/>
      <c r="C506" s="211"/>
      <c r="D506" s="212" t="s">
        <v>150</v>
      </c>
      <c r="E506" s="213" t="s">
        <v>1</v>
      </c>
      <c r="F506" s="214" t="s">
        <v>253</v>
      </c>
      <c r="G506" s="211"/>
      <c r="H506" s="213" t="s">
        <v>1</v>
      </c>
      <c r="I506" s="215"/>
      <c r="J506" s="211"/>
      <c r="K506" s="211"/>
      <c r="L506" s="216"/>
      <c r="M506" s="217"/>
      <c r="N506" s="218"/>
      <c r="O506" s="218"/>
      <c r="P506" s="218"/>
      <c r="Q506" s="218"/>
      <c r="R506" s="218"/>
      <c r="S506" s="218"/>
      <c r="T506" s="219"/>
      <c r="AT506" s="220" t="s">
        <v>150</v>
      </c>
      <c r="AU506" s="220" t="s">
        <v>80</v>
      </c>
      <c r="AV506" s="11" t="s">
        <v>78</v>
      </c>
      <c r="AW506" s="11" t="s">
        <v>35</v>
      </c>
      <c r="AX506" s="11" t="s">
        <v>73</v>
      </c>
      <c r="AY506" s="220" t="s">
        <v>141</v>
      </c>
    </row>
    <row r="507" s="11" customFormat="1">
      <c r="B507" s="210"/>
      <c r="C507" s="211"/>
      <c r="D507" s="212" t="s">
        <v>150</v>
      </c>
      <c r="E507" s="213" t="s">
        <v>1</v>
      </c>
      <c r="F507" s="214" t="s">
        <v>254</v>
      </c>
      <c r="G507" s="211"/>
      <c r="H507" s="213" t="s">
        <v>1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150</v>
      </c>
      <c r="AU507" s="220" t="s">
        <v>80</v>
      </c>
      <c r="AV507" s="11" t="s">
        <v>78</v>
      </c>
      <c r="AW507" s="11" t="s">
        <v>35</v>
      </c>
      <c r="AX507" s="11" t="s">
        <v>73</v>
      </c>
      <c r="AY507" s="220" t="s">
        <v>141</v>
      </c>
    </row>
    <row r="508" s="11" customFormat="1">
      <c r="B508" s="210"/>
      <c r="C508" s="211"/>
      <c r="D508" s="212" t="s">
        <v>150</v>
      </c>
      <c r="E508" s="213" t="s">
        <v>1</v>
      </c>
      <c r="F508" s="214" t="s">
        <v>517</v>
      </c>
      <c r="G508" s="211"/>
      <c r="H508" s="213" t="s">
        <v>1</v>
      </c>
      <c r="I508" s="215"/>
      <c r="J508" s="211"/>
      <c r="K508" s="211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150</v>
      </c>
      <c r="AU508" s="220" t="s">
        <v>80</v>
      </c>
      <c r="AV508" s="11" t="s">
        <v>78</v>
      </c>
      <c r="AW508" s="11" t="s">
        <v>35</v>
      </c>
      <c r="AX508" s="11" t="s">
        <v>73</v>
      </c>
      <c r="AY508" s="220" t="s">
        <v>141</v>
      </c>
    </row>
    <row r="509" s="11" customFormat="1">
      <c r="B509" s="210"/>
      <c r="C509" s="211"/>
      <c r="D509" s="212" t="s">
        <v>150</v>
      </c>
      <c r="E509" s="213" t="s">
        <v>1</v>
      </c>
      <c r="F509" s="214" t="s">
        <v>255</v>
      </c>
      <c r="G509" s="211"/>
      <c r="H509" s="213" t="s">
        <v>1</v>
      </c>
      <c r="I509" s="215"/>
      <c r="J509" s="211"/>
      <c r="K509" s="211"/>
      <c r="L509" s="216"/>
      <c r="M509" s="217"/>
      <c r="N509" s="218"/>
      <c r="O509" s="218"/>
      <c r="P509" s="218"/>
      <c r="Q509" s="218"/>
      <c r="R509" s="218"/>
      <c r="S509" s="218"/>
      <c r="T509" s="219"/>
      <c r="AT509" s="220" t="s">
        <v>150</v>
      </c>
      <c r="AU509" s="220" t="s">
        <v>80</v>
      </c>
      <c r="AV509" s="11" t="s">
        <v>78</v>
      </c>
      <c r="AW509" s="11" t="s">
        <v>35</v>
      </c>
      <c r="AX509" s="11" t="s">
        <v>73</v>
      </c>
      <c r="AY509" s="220" t="s">
        <v>141</v>
      </c>
    </row>
    <row r="510" s="12" customFormat="1">
      <c r="B510" s="221"/>
      <c r="C510" s="222"/>
      <c r="D510" s="212" t="s">
        <v>150</v>
      </c>
      <c r="E510" s="223" t="s">
        <v>1</v>
      </c>
      <c r="F510" s="224" t="s">
        <v>518</v>
      </c>
      <c r="G510" s="222"/>
      <c r="H510" s="225">
        <v>1</v>
      </c>
      <c r="I510" s="226"/>
      <c r="J510" s="222"/>
      <c r="K510" s="222"/>
      <c r="L510" s="227"/>
      <c r="M510" s="228"/>
      <c r="N510" s="229"/>
      <c r="O510" s="229"/>
      <c r="P510" s="229"/>
      <c r="Q510" s="229"/>
      <c r="R510" s="229"/>
      <c r="S510" s="229"/>
      <c r="T510" s="230"/>
      <c r="AT510" s="231" t="s">
        <v>150</v>
      </c>
      <c r="AU510" s="231" t="s">
        <v>80</v>
      </c>
      <c r="AV510" s="12" t="s">
        <v>80</v>
      </c>
      <c r="AW510" s="12" t="s">
        <v>35</v>
      </c>
      <c r="AX510" s="12" t="s">
        <v>78</v>
      </c>
      <c r="AY510" s="231" t="s">
        <v>141</v>
      </c>
    </row>
    <row r="511" s="10" customFormat="1" ht="22.8" customHeight="1">
      <c r="B511" s="182"/>
      <c r="C511" s="183"/>
      <c r="D511" s="184" t="s">
        <v>72</v>
      </c>
      <c r="E511" s="196" t="s">
        <v>212</v>
      </c>
      <c r="F511" s="196" t="s">
        <v>527</v>
      </c>
      <c r="G511" s="183"/>
      <c r="H511" s="183"/>
      <c r="I511" s="186"/>
      <c r="J511" s="197">
        <f>BK511</f>
        <v>0</v>
      </c>
      <c r="K511" s="183"/>
      <c r="L511" s="188"/>
      <c r="M511" s="189"/>
      <c r="N511" s="190"/>
      <c r="O511" s="190"/>
      <c r="P511" s="191">
        <f>SUM(P512:P667)</f>
        <v>0</v>
      </c>
      <c r="Q511" s="190"/>
      <c r="R511" s="191">
        <f>SUM(R512:R667)</f>
        <v>0.79456300000000002</v>
      </c>
      <c r="S511" s="190"/>
      <c r="T511" s="192">
        <f>SUM(T512:T667)</f>
        <v>37.602462000000003</v>
      </c>
      <c r="AR511" s="193" t="s">
        <v>78</v>
      </c>
      <c r="AT511" s="194" t="s">
        <v>72</v>
      </c>
      <c r="AU511" s="194" t="s">
        <v>78</v>
      </c>
      <c r="AY511" s="193" t="s">
        <v>141</v>
      </c>
      <c r="BK511" s="195">
        <f>SUM(BK512:BK667)</f>
        <v>0</v>
      </c>
    </row>
    <row r="512" s="1" customFormat="1" ht="14.4" customHeight="1">
      <c r="B512" s="37"/>
      <c r="C512" s="198" t="s">
        <v>528</v>
      </c>
      <c r="D512" s="198" t="s">
        <v>143</v>
      </c>
      <c r="E512" s="199" t="s">
        <v>529</v>
      </c>
      <c r="F512" s="200" t="s">
        <v>530</v>
      </c>
      <c r="G512" s="201" t="s">
        <v>237</v>
      </c>
      <c r="H512" s="202">
        <v>6</v>
      </c>
      <c r="I512" s="203"/>
      <c r="J512" s="204">
        <f>ROUND(I512*H512,2)</f>
        <v>0</v>
      </c>
      <c r="K512" s="200" t="s">
        <v>147</v>
      </c>
      <c r="L512" s="42"/>
      <c r="M512" s="205" t="s">
        <v>1</v>
      </c>
      <c r="N512" s="206" t="s">
        <v>44</v>
      </c>
      <c r="O512" s="78"/>
      <c r="P512" s="207">
        <f>O512*H512</f>
        <v>0</v>
      </c>
      <c r="Q512" s="207">
        <v>0.00012999999999999999</v>
      </c>
      <c r="R512" s="207">
        <f>Q512*H512</f>
        <v>0.00077999999999999988</v>
      </c>
      <c r="S512" s="207">
        <v>0</v>
      </c>
      <c r="T512" s="208">
        <f>S512*H512</f>
        <v>0</v>
      </c>
      <c r="AR512" s="16" t="s">
        <v>148</v>
      </c>
      <c r="AT512" s="16" t="s">
        <v>143</v>
      </c>
      <c r="AU512" s="16" t="s">
        <v>80</v>
      </c>
      <c r="AY512" s="16" t="s">
        <v>141</v>
      </c>
      <c r="BE512" s="209">
        <f>IF(N512="základní",J512,0)</f>
        <v>0</v>
      </c>
      <c r="BF512" s="209">
        <f>IF(N512="snížená",J512,0)</f>
        <v>0</v>
      </c>
      <c r="BG512" s="209">
        <f>IF(N512="zákl. přenesená",J512,0)</f>
        <v>0</v>
      </c>
      <c r="BH512" s="209">
        <f>IF(N512="sníž. přenesená",J512,0)</f>
        <v>0</v>
      </c>
      <c r="BI512" s="209">
        <f>IF(N512="nulová",J512,0)</f>
        <v>0</v>
      </c>
      <c r="BJ512" s="16" t="s">
        <v>78</v>
      </c>
      <c r="BK512" s="209">
        <f>ROUND(I512*H512,2)</f>
        <v>0</v>
      </c>
      <c r="BL512" s="16" t="s">
        <v>148</v>
      </c>
      <c r="BM512" s="16" t="s">
        <v>531</v>
      </c>
    </row>
    <row r="513" s="11" customFormat="1">
      <c r="B513" s="210"/>
      <c r="C513" s="211"/>
      <c r="D513" s="212" t="s">
        <v>150</v>
      </c>
      <c r="E513" s="213" t="s">
        <v>1</v>
      </c>
      <c r="F513" s="214" t="s">
        <v>532</v>
      </c>
      <c r="G513" s="211"/>
      <c r="H513" s="213" t="s">
        <v>1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150</v>
      </c>
      <c r="AU513" s="220" t="s">
        <v>80</v>
      </c>
      <c r="AV513" s="11" t="s">
        <v>78</v>
      </c>
      <c r="AW513" s="11" t="s">
        <v>35</v>
      </c>
      <c r="AX513" s="11" t="s">
        <v>73</v>
      </c>
      <c r="AY513" s="220" t="s">
        <v>141</v>
      </c>
    </row>
    <row r="514" s="12" customFormat="1">
      <c r="B514" s="221"/>
      <c r="C514" s="222"/>
      <c r="D514" s="212" t="s">
        <v>150</v>
      </c>
      <c r="E514" s="223" t="s">
        <v>1</v>
      </c>
      <c r="F514" s="224" t="s">
        <v>533</v>
      </c>
      <c r="G514" s="222"/>
      <c r="H514" s="225">
        <v>6</v>
      </c>
      <c r="I514" s="226"/>
      <c r="J514" s="222"/>
      <c r="K514" s="222"/>
      <c r="L514" s="227"/>
      <c r="M514" s="228"/>
      <c r="N514" s="229"/>
      <c r="O514" s="229"/>
      <c r="P514" s="229"/>
      <c r="Q514" s="229"/>
      <c r="R514" s="229"/>
      <c r="S514" s="229"/>
      <c r="T514" s="230"/>
      <c r="AT514" s="231" t="s">
        <v>150</v>
      </c>
      <c r="AU514" s="231" t="s">
        <v>80</v>
      </c>
      <c r="AV514" s="12" t="s">
        <v>80</v>
      </c>
      <c r="AW514" s="12" t="s">
        <v>35</v>
      </c>
      <c r="AX514" s="12" t="s">
        <v>78</v>
      </c>
      <c r="AY514" s="231" t="s">
        <v>141</v>
      </c>
    </row>
    <row r="515" s="1" customFormat="1" ht="14.4" customHeight="1">
      <c r="B515" s="37"/>
      <c r="C515" s="198" t="s">
        <v>534</v>
      </c>
      <c r="D515" s="198" t="s">
        <v>143</v>
      </c>
      <c r="E515" s="199" t="s">
        <v>535</v>
      </c>
      <c r="F515" s="200" t="s">
        <v>536</v>
      </c>
      <c r="G515" s="201" t="s">
        <v>537</v>
      </c>
      <c r="H515" s="202">
        <v>720</v>
      </c>
      <c r="I515" s="203"/>
      <c r="J515" s="204">
        <f>ROUND(I515*H515,2)</f>
        <v>0</v>
      </c>
      <c r="K515" s="200" t="s">
        <v>147</v>
      </c>
      <c r="L515" s="42"/>
      <c r="M515" s="205" t="s">
        <v>1</v>
      </c>
      <c r="N515" s="206" t="s">
        <v>44</v>
      </c>
      <c r="O515" s="78"/>
      <c r="P515" s="207">
        <f>O515*H515</f>
        <v>0</v>
      </c>
      <c r="Q515" s="207">
        <v>0</v>
      </c>
      <c r="R515" s="207">
        <f>Q515*H515</f>
        <v>0</v>
      </c>
      <c r="S515" s="207">
        <v>0</v>
      </c>
      <c r="T515" s="208">
        <f>S515*H515</f>
        <v>0</v>
      </c>
      <c r="AR515" s="16" t="s">
        <v>148</v>
      </c>
      <c r="AT515" s="16" t="s">
        <v>143</v>
      </c>
      <c r="AU515" s="16" t="s">
        <v>80</v>
      </c>
      <c r="AY515" s="16" t="s">
        <v>141</v>
      </c>
      <c r="BE515" s="209">
        <f>IF(N515="základní",J515,0)</f>
        <v>0</v>
      </c>
      <c r="BF515" s="209">
        <f>IF(N515="snížená",J515,0)</f>
        <v>0</v>
      </c>
      <c r="BG515" s="209">
        <f>IF(N515="zákl. přenesená",J515,0)</f>
        <v>0</v>
      </c>
      <c r="BH515" s="209">
        <f>IF(N515="sníž. přenesená",J515,0)</f>
        <v>0</v>
      </c>
      <c r="BI515" s="209">
        <f>IF(N515="nulová",J515,0)</f>
        <v>0</v>
      </c>
      <c r="BJ515" s="16" t="s">
        <v>78</v>
      </c>
      <c r="BK515" s="209">
        <f>ROUND(I515*H515,2)</f>
        <v>0</v>
      </c>
      <c r="BL515" s="16" t="s">
        <v>148</v>
      </c>
      <c r="BM515" s="16" t="s">
        <v>538</v>
      </c>
    </row>
    <row r="516" s="11" customFormat="1">
      <c r="B516" s="210"/>
      <c r="C516" s="211"/>
      <c r="D516" s="212" t="s">
        <v>150</v>
      </c>
      <c r="E516" s="213" t="s">
        <v>1</v>
      </c>
      <c r="F516" s="214" t="s">
        <v>539</v>
      </c>
      <c r="G516" s="211"/>
      <c r="H516" s="213" t="s">
        <v>1</v>
      </c>
      <c r="I516" s="215"/>
      <c r="J516" s="211"/>
      <c r="K516" s="211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150</v>
      </c>
      <c r="AU516" s="220" t="s">
        <v>80</v>
      </c>
      <c r="AV516" s="11" t="s">
        <v>78</v>
      </c>
      <c r="AW516" s="11" t="s">
        <v>35</v>
      </c>
      <c r="AX516" s="11" t="s">
        <v>73</v>
      </c>
      <c r="AY516" s="220" t="s">
        <v>141</v>
      </c>
    </row>
    <row r="517" s="12" customFormat="1">
      <c r="B517" s="221"/>
      <c r="C517" s="222"/>
      <c r="D517" s="212" t="s">
        <v>150</v>
      </c>
      <c r="E517" s="223" t="s">
        <v>1</v>
      </c>
      <c r="F517" s="224" t="s">
        <v>540</v>
      </c>
      <c r="G517" s="222"/>
      <c r="H517" s="225">
        <v>6</v>
      </c>
      <c r="I517" s="226"/>
      <c r="J517" s="222"/>
      <c r="K517" s="222"/>
      <c r="L517" s="227"/>
      <c r="M517" s="228"/>
      <c r="N517" s="229"/>
      <c r="O517" s="229"/>
      <c r="P517" s="229"/>
      <c r="Q517" s="229"/>
      <c r="R517" s="229"/>
      <c r="S517" s="229"/>
      <c r="T517" s="230"/>
      <c r="AT517" s="231" t="s">
        <v>150</v>
      </c>
      <c r="AU517" s="231" t="s">
        <v>80</v>
      </c>
      <c r="AV517" s="12" t="s">
        <v>80</v>
      </c>
      <c r="AW517" s="12" t="s">
        <v>35</v>
      </c>
      <c r="AX517" s="12" t="s">
        <v>78</v>
      </c>
      <c r="AY517" s="231" t="s">
        <v>141</v>
      </c>
    </row>
    <row r="518" s="12" customFormat="1">
      <c r="B518" s="221"/>
      <c r="C518" s="222"/>
      <c r="D518" s="212" t="s">
        <v>150</v>
      </c>
      <c r="E518" s="222"/>
      <c r="F518" s="224" t="s">
        <v>541</v>
      </c>
      <c r="G518" s="222"/>
      <c r="H518" s="225">
        <v>720</v>
      </c>
      <c r="I518" s="226"/>
      <c r="J518" s="222"/>
      <c r="K518" s="222"/>
      <c r="L518" s="227"/>
      <c r="M518" s="228"/>
      <c r="N518" s="229"/>
      <c r="O518" s="229"/>
      <c r="P518" s="229"/>
      <c r="Q518" s="229"/>
      <c r="R518" s="229"/>
      <c r="S518" s="229"/>
      <c r="T518" s="230"/>
      <c r="AT518" s="231" t="s">
        <v>150</v>
      </c>
      <c r="AU518" s="231" t="s">
        <v>80</v>
      </c>
      <c r="AV518" s="12" t="s">
        <v>80</v>
      </c>
      <c r="AW518" s="12" t="s">
        <v>4</v>
      </c>
      <c r="AX518" s="12" t="s">
        <v>78</v>
      </c>
      <c r="AY518" s="231" t="s">
        <v>141</v>
      </c>
    </row>
    <row r="519" s="1" customFormat="1" ht="14.4" customHeight="1">
      <c r="B519" s="37"/>
      <c r="C519" s="198" t="s">
        <v>542</v>
      </c>
      <c r="D519" s="198" t="s">
        <v>143</v>
      </c>
      <c r="E519" s="199" t="s">
        <v>543</v>
      </c>
      <c r="F519" s="200" t="s">
        <v>544</v>
      </c>
      <c r="G519" s="201" t="s">
        <v>237</v>
      </c>
      <c r="H519" s="202">
        <v>245.70599999999999</v>
      </c>
      <c r="I519" s="203"/>
      <c r="J519" s="204">
        <f>ROUND(I519*H519,2)</f>
        <v>0</v>
      </c>
      <c r="K519" s="200" t="s">
        <v>147</v>
      </c>
      <c r="L519" s="42"/>
      <c r="M519" s="205" t="s">
        <v>1</v>
      </c>
      <c r="N519" s="206" t="s">
        <v>44</v>
      </c>
      <c r="O519" s="78"/>
      <c r="P519" s="207">
        <f>O519*H519</f>
        <v>0</v>
      </c>
      <c r="Q519" s="207">
        <v>0</v>
      </c>
      <c r="R519" s="207">
        <f>Q519*H519</f>
        <v>0</v>
      </c>
      <c r="S519" s="207">
        <v>0</v>
      </c>
      <c r="T519" s="208">
        <f>S519*H519</f>
        <v>0</v>
      </c>
      <c r="AR519" s="16" t="s">
        <v>148</v>
      </c>
      <c r="AT519" s="16" t="s">
        <v>143</v>
      </c>
      <c r="AU519" s="16" t="s">
        <v>80</v>
      </c>
      <c r="AY519" s="16" t="s">
        <v>141</v>
      </c>
      <c r="BE519" s="209">
        <f>IF(N519="základní",J519,0)</f>
        <v>0</v>
      </c>
      <c r="BF519" s="209">
        <f>IF(N519="snížená",J519,0)</f>
        <v>0</v>
      </c>
      <c r="BG519" s="209">
        <f>IF(N519="zákl. přenesená",J519,0)</f>
        <v>0</v>
      </c>
      <c r="BH519" s="209">
        <f>IF(N519="sníž. přenesená",J519,0)</f>
        <v>0</v>
      </c>
      <c r="BI519" s="209">
        <f>IF(N519="nulová",J519,0)</f>
        <v>0</v>
      </c>
      <c r="BJ519" s="16" t="s">
        <v>78</v>
      </c>
      <c r="BK519" s="209">
        <f>ROUND(I519*H519,2)</f>
        <v>0</v>
      </c>
      <c r="BL519" s="16" t="s">
        <v>148</v>
      </c>
      <c r="BM519" s="16" t="s">
        <v>545</v>
      </c>
    </row>
    <row r="520" s="11" customFormat="1">
      <c r="B520" s="210"/>
      <c r="C520" s="211"/>
      <c r="D520" s="212" t="s">
        <v>150</v>
      </c>
      <c r="E520" s="213" t="s">
        <v>1</v>
      </c>
      <c r="F520" s="214" t="s">
        <v>361</v>
      </c>
      <c r="G520" s="211"/>
      <c r="H520" s="213" t="s">
        <v>1</v>
      </c>
      <c r="I520" s="215"/>
      <c r="J520" s="211"/>
      <c r="K520" s="211"/>
      <c r="L520" s="216"/>
      <c r="M520" s="217"/>
      <c r="N520" s="218"/>
      <c r="O520" s="218"/>
      <c r="P520" s="218"/>
      <c r="Q520" s="218"/>
      <c r="R520" s="218"/>
      <c r="S520" s="218"/>
      <c r="T520" s="219"/>
      <c r="AT520" s="220" t="s">
        <v>150</v>
      </c>
      <c r="AU520" s="220" t="s">
        <v>80</v>
      </c>
      <c r="AV520" s="11" t="s">
        <v>78</v>
      </c>
      <c r="AW520" s="11" t="s">
        <v>35</v>
      </c>
      <c r="AX520" s="11" t="s">
        <v>73</v>
      </c>
      <c r="AY520" s="220" t="s">
        <v>141</v>
      </c>
    </row>
    <row r="521" s="11" customFormat="1">
      <c r="B521" s="210"/>
      <c r="C521" s="211"/>
      <c r="D521" s="212" t="s">
        <v>150</v>
      </c>
      <c r="E521" s="213" t="s">
        <v>1</v>
      </c>
      <c r="F521" s="214" t="s">
        <v>362</v>
      </c>
      <c r="G521" s="211"/>
      <c r="H521" s="213" t="s">
        <v>1</v>
      </c>
      <c r="I521" s="215"/>
      <c r="J521" s="211"/>
      <c r="K521" s="211"/>
      <c r="L521" s="216"/>
      <c r="M521" s="217"/>
      <c r="N521" s="218"/>
      <c r="O521" s="218"/>
      <c r="P521" s="218"/>
      <c r="Q521" s="218"/>
      <c r="R521" s="218"/>
      <c r="S521" s="218"/>
      <c r="T521" s="219"/>
      <c r="AT521" s="220" t="s">
        <v>150</v>
      </c>
      <c r="AU521" s="220" t="s">
        <v>80</v>
      </c>
      <c r="AV521" s="11" t="s">
        <v>78</v>
      </c>
      <c r="AW521" s="11" t="s">
        <v>35</v>
      </c>
      <c r="AX521" s="11" t="s">
        <v>73</v>
      </c>
      <c r="AY521" s="220" t="s">
        <v>141</v>
      </c>
    </row>
    <row r="522" s="11" customFormat="1">
      <c r="B522" s="210"/>
      <c r="C522" s="211"/>
      <c r="D522" s="212" t="s">
        <v>150</v>
      </c>
      <c r="E522" s="213" t="s">
        <v>1</v>
      </c>
      <c r="F522" s="214" t="s">
        <v>337</v>
      </c>
      <c r="G522" s="211"/>
      <c r="H522" s="213" t="s">
        <v>1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150</v>
      </c>
      <c r="AU522" s="220" t="s">
        <v>80</v>
      </c>
      <c r="AV522" s="11" t="s">
        <v>78</v>
      </c>
      <c r="AW522" s="11" t="s">
        <v>35</v>
      </c>
      <c r="AX522" s="11" t="s">
        <v>73</v>
      </c>
      <c r="AY522" s="220" t="s">
        <v>141</v>
      </c>
    </row>
    <row r="523" s="12" customFormat="1">
      <c r="B523" s="221"/>
      <c r="C523" s="222"/>
      <c r="D523" s="212" t="s">
        <v>150</v>
      </c>
      <c r="E523" s="223" t="s">
        <v>1</v>
      </c>
      <c r="F523" s="224" t="s">
        <v>364</v>
      </c>
      <c r="G523" s="222"/>
      <c r="H523" s="225">
        <v>245.70599999999999</v>
      </c>
      <c r="I523" s="226"/>
      <c r="J523" s="222"/>
      <c r="K523" s="222"/>
      <c r="L523" s="227"/>
      <c r="M523" s="228"/>
      <c r="N523" s="229"/>
      <c r="O523" s="229"/>
      <c r="P523" s="229"/>
      <c r="Q523" s="229"/>
      <c r="R523" s="229"/>
      <c r="S523" s="229"/>
      <c r="T523" s="230"/>
      <c r="AT523" s="231" t="s">
        <v>150</v>
      </c>
      <c r="AU523" s="231" t="s">
        <v>80</v>
      </c>
      <c r="AV523" s="12" t="s">
        <v>80</v>
      </c>
      <c r="AW523" s="12" t="s">
        <v>35</v>
      </c>
      <c r="AX523" s="12" t="s">
        <v>78</v>
      </c>
      <c r="AY523" s="231" t="s">
        <v>141</v>
      </c>
    </row>
    <row r="524" s="1" customFormat="1" ht="14.4" customHeight="1">
      <c r="B524" s="37"/>
      <c r="C524" s="198" t="s">
        <v>546</v>
      </c>
      <c r="D524" s="198" t="s">
        <v>143</v>
      </c>
      <c r="E524" s="199" t="s">
        <v>547</v>
      </c>
      <c r="F524" s="200" t="s">
        <v>548</v>
      </c>
      <c r="G524" s="201" t="s">
        <v>549</v>
      </c>
      <c r="H524" s="202">
        <v>1</v>
      </c>
      <c r="I524" s="203"/>
      <c r="J524" s="204">
        <f>ROUND(I524*H524,2)</f>
        <v>0</v>
      </c>
      <c r="K524" s="200" t="s">
        <v>1</v>
      </c>
      <c r="L524" s="42"/>
      <c r="M524" s="205" t="s">
        <v>1</v>
      </c>
      <c r="N524" s="206" t="s">
        <v>44</v>
      </c>
      <c r="O524" s="78"/>
      <c r="P524" s="207">
        <f>O524*H524</f>
        <v>0</v>
      </c>
      <c r="Q524" s="207">
        <v>0.01341</v>
      </c>
      <c r="R524" s="207">
        <f>Q524*H524</f>
        <v>0.01341</v>
      </c>
      <c r="S524" s="207">
        <v>0</v>
      </c>
      <c r="T524" s="208">
        <f>S524*H524</f>
        <v>0</v>
      </c>
      <c r="AR524" s="16" t="s">
        <v>148</v>
      </c>
      <c r="AT524" s="16" t="s">
        <v>143</v>
      </c>
      <c r="AU524" s="16" t="s">
        <v>80</v>
      </c>
      <c r="AY524" s="16" t="s">
        <v>141</v>
      </c>
      <c r="BE524" s="209">
        <f>IF(N524="základní",J524,0)</f>
        <v>0</v>
      </c>
      <c r="BF524" s="209">
        <f>IF(N524="snížená",J524,0)</f>
        <v>0</v>
      </c>
      <c r="BG524" s="209">
        <f>IF(N524="zákl. přenesená",J524,0)</f>
        <v>0</v>
      </c>
      <c r="BH524" s="209">
        <f>IF(N524="sníž. přenesená",J524,0)</f>
        <v>0</v>
      </c>
      <c r="BI524" s="209">
        <f>IF(N524="nulová",J524,0)</f>
        <v>0</v>
      </c>
      <c r="BJ524" s="16" t="s">
        <v>78</v>
      </c>
      <c r="BK524" s="209">
        <f>ROUND(I524*H524,2)</f>
        <v>0</v>
      </c>
      <c r="BL524" s="16" t="s">
        <v>148</v>
      </c>
      <c r="BM524" s="16" t="s">
        <v>550</v>
      </c>
    </row>
    <row r="525" s="11" customFormat="1">
      <c r="B525" s="210"/>
      <c r="C525" s="211"/>
      <c r="D525" s="212" t="s">
        <v>150</v>
      </c>
      <c r="E525" s="213" t="s">
        <v>1</v>
      </c>
      <c r="F525" s="214" t="s">
        <v>361</v>
      </c>
      <c r="G525" s="211"/>
      <c r="H525" s="213" t="s">
        <v>1</v>
      </c>
      <c r="I525" s="215"/>
      <c r="J525" s="211"/>
      <c r="K525" s="211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150</v>
      </c>
      <c r="AU525" s="220" t="s">
        <v>80</v>
      </c>
      <c r="AV525" s="11" t="s">
        <v>78</v>
      </c>
      <c r="AW525" s="11" t="s">
        <v>35</v>
      </c>
      <c r="AX525" s="11" t="s">
        <v>73</v>
      </c>
      <c r="AY525" s="220" t="s">
        <v>141</v>
      </c>
    </row>
    <row r="526" s="11" customFormat="1">
      <c r="B526" s="210"/>
      <c r="C526" s="211"/>
      <c r="D526" s="212" t="s">
        <v>150</v>
      </c>
      <c r="E526" s="213" t="s">
        <v>1</v>
      </c>
      <c r="F526" s="214" t="s">
        <v>362</v>
      </c>
      <c r="G526" s="211"/>
      <c r="H526" s="213" t="s">
        <v>1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150</v>
      </c>
      <c r="AU526" s="220" t="s">
        <v>80</v>
      </c>
      <c r="AV526" s="11" t="s">
        <v>78</v>
      </c>
      <c r="AW526" s="11" t="s">
        <v>35</v>
      </c>
      <c r="AX526" s="11" t="s">
        <v>73</v>
      </c>
      <c r="AY526" s="220" t="s">
        <v>141</v>
      </c>
    </row>
    <row r="527" s="11" customFormat="1">
      <c r="B527" s="210"/>
      <c r="C527" s="211"/>
      <c r="D527" s="212" t="s">
        <v>150</v>
      </c>
      <c r="E527" s="213" t="s">
        <v>1</v>
      </c>
      <c r="F527" s="214" t="s">
        <v>337</v>
      </c>
      <c r="G527" s="211"/>
      <c r="H527" s="213" t="s">
        <v>1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150</v>
      </c>
      <c r="AU527" s="220" t="s">
        <v>80</v>
      </c>
      <c r="AV527" s="11" t="s">
        <v>78</v>
      </c>
      <c r="AW527" s="11" t="s">
        <v>35</v>
      </c>
      <c r="AX527" s="11" t="s">
        <v>73</v>
      </c>
      <c r="AY527" s="220" t="s">
        <v>141</v>
      </c>
    </row>
    <row r="528" s="11" customFormat="1">
      <c r="B528" s="210"/>
      <c r="C528" s="211"/>
      <c r="D528" s="212" t="s">
        <v>150</v>
      </c>
      <c r="E528" s="213" t="s">
        <v>1</v>
      </c>
      <c r="F528" s="214" t="s">
        <v>551</v>
      </c>
      <c r="G528" s="211"/>
      <c r="H528" s="213" t="s">
        <v>1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150</v>
      </c>
      <c r="AU528" s="220" t="s">
        <v>80</v>
      </c>
      <c r="AV528" s="11" t="s">
        <v>78</v>
      </c>
      <c r="AW528" s="11" t="s">
        <v>35</v>
      </c>
      <c r="AX528" s="11" t="s">
        <v>73</v>
      </c>
      <c r="AY528" s="220" t="s">
        <v>141</v>
      </c>
    </row>
    <row r="529" s="12" customFormat="1">
      <c r="B529" s="221"/>
      <c r="C529" s="222"/>
      <c r="D529" s="212" t="s">
        <v>150</v>
      </c>
      <c r="E529" s="223" t="s">
        <v>1</v>
      </c>
      <c r="F529" s="224" t="s">
        <v>552</v>
      </c>
      <c r="G529" s="222"/>
      <c r="H529" s="225">
        <v>1</v>
      </c>
      <c r="I529" s="226"/>
      <c r="J529" s="222"/>
      <c r="K529" s="222"/>
      <c r="L529" s="227"/>
      <c r="M529" s="228"/>
      <c r="N529" s="229"/>
      <c r="O529" s="229"/>
      <c r="P529" s="229"/>
      <c r="Q529" s="229"/>
      <c r="R529" s="229"/>
      <c r="S529" s="229"/>
      <c r="T529" s="230"/>
      <c r="AT529" s="231" t="s">
        <v>150</v>
      </c>
      <c r="AU529" s="231" t="s">
        <v>80</v>
      </c>
      <c r="AV529" s="12" t="s">
        <v>80</v>
      </c>
      <c r="AW529" s="12" t="s">
        <v>35</v>
      </c>
      <c r="AX529" s="12" t="s">
        <v>78</v>
      </c>
      <c r="AY529" s="231" t="s">
        <v>141</v>
      </c>
    </row>
    <row r="530" s="1" customFormat="1" ht="14.4" customHeight="1">
      <c r="B530" s="37"/>
      <c r="C530" s="198" t="s">
        <v>553</v>
      </c>
      <c r="D530" s="198" t="s">
        <v>143</v>
      </c>
      <c r="E530" s="199" t="s">
        <v>554</v>
      </c>
      <c r="F530" s="200" t="s">
        <v>555</v>
      </c>
      <c r="G530" s="201" t="s">
        <v>556</v>
      </c>
      <c r="H530" s="202">
        <v>1</v>
      </c>
      <c r="I530" s="203"/>
      <c r="J530" s="204">
        <f>ROUND(I530*H530,2)</f>
        <v>0</v>
      </c>
      <c r="K530" s="200" t="s">
        <v>147</v>
      </c>
      <c r="L530" s="42"/>
      <c r="M530" s="205" t="s">
        <v>1</v>
      </c>
      <c r="N530" s="206" t="s">
        <v>44</v>
      </c>
      <c r="O530" s="78"/>
      <c r="P530" s="207">
        <f>O530*H530</f>
        <v>0</v>
      </c>
      <c r="Q530" s="207">
        <v>0.25051000000000001</v>
      </c>
      <c r="R530" s="207">
        <f>Q530*H530</f>
        <v>0.25051000000000001</v>
      </c>
      <c r="S530" s="207">
        <v>0.17299999999999999</v>
      </c>
      <c r="T530" s="208">
        <f>S530*H530</f>
        <v>0.17299999999999999</v>
      </c>
      <c r="AR530" s="16" t="s">
        <v>148</v>
      </c>
      <c r="AT530" s="16" t="s">
        <v>143</v>
      </c>
      <c r="AU530" s="16" t="s">
        <v>80</v>
      </c>
      <c r="AY530" s="16" t="s">
        <v>141</v>
      </c>
      <c r="BE530" s="209">
        <f>IF(N530="základní",J530,0)</f>
        <v>0</v>
      </c>
      <c r="BF530" s="209">
        <f>IF(N530="snížená",J530,0)</f>
        <v>0</v>
      </c>
      <c r="BG530" s="209">
        <f>IF(N530="zákl. přenesená",J530,0)</f>
        <v>0</v>
      </c>
      <c r="BH530" s="209">
        <f>IF(N530="sníž. přenesená",J530,0)</f>
        <v>0</v>
      </c>
      <c r="BI530" s="209">
        <f>IF(N530="nulová",J530,0)</f>
        <v>0</v>
      </c>
      <c r="BJ530" s="16" t="s">
        <v>78</v>
      </c>
      <c r="BK530" s="209">
        <f>ROUND(I530*H530,2)</f>
        <v>0</v>
      </c>
      <c r="BL530" s="16" t="s">
        <v>148</v>
      </c>
      <c r="BM530" s="16" t="s">
        <v>557</v>
      </c>
    </row>
    <row r="531" s="11" customFormat="1">
      <c r="B531" s="210"/>
      <c r="C531" s="211"/>
      <c r="D531" s="212" t="s">
        <v>150</v>
      </c>
      <c r="E531" s="213" t="s">
        <v>1</v>
      </c>
      <c r="F531" s="214" t="s">
        <v>361</v>
      </c>
      <c r="G531" s="211"/>
      <c r="H531" s="213" t="s">
        <v>1</v>
      </c>
      <c r="I531" s="215"/>
      <c r="J531" s="211"/>
      <c r="K531" s="211"/>
      <c r="L531" s="216"/>
      <c r="M531" s="217"/>
      <c r="N531" s="218"/>
      <c r="O531" s="218"/>
      <c r="P531" s="218"/>
      <c r="Q531" s="218"/>
      <c r="R531" s="218"/>
      <c r="S531" s="218"/>
      <c r="T531" s="219"/>
      <c r="AT531" s="220" t="s">
        <v>150</v>
      </c>
      <c r="AU531" s="220" t="s">
        <v>80</v>
      </c>
      <c r="AV531" s="11" t="s">
        <v>78</v>
      </c>
      <c r="AW531" s="11" t="s">
        <v>35</v>
      </c>
      <c r="AX531" s="11" t="s">
        <v>73</v>
      </c>
      <c r="AY531" s="220" t="s">
        <v>141</v>
      </c>
    </row>
    <row r="532" s="11" customFormat="1">
      <c r="B532" s="210"/>
      <c r="C532" s="211"/>
      <c r="D532" s="212" t="s">
        <v>150</v>
      </c>
      <c r="E532" s="213" t="s">
        <v>1</v>
      </c>
      <c r="F532" s="214" t="s">
        <v>362</v>
      </c>
      <c r="G532" s="211"/>
      <c r="H532" s="213" t="s">
        <v>1</v>
      </c>
      <c r="I532" s="215"/>
      <c r="J532" s="211"/>
      <c r="K532" s="211"/>
      <c r="L532" s="216"/>
      <c r="M532" s="217"/>
      <c r="N532" s="218"/>
      <c r="O532" s="218"/>
      <c r="P532" s="218"/>
      <c r="Q532" s="218"/>
      <c r="R532" s="218"/>
      <c r="S532" s="218"/>
      <c r="T532" s="219"/>
      <c r="AT532" s="220" t="s">
        <v>150</v>
      </c>
      <c r="AU532" s="220" t="s">
        <v>80</v>
      </c>
      <c r="AV532" s="11" t="s">
        <v>78</v>
      </c>
      <c r="AW532" s="11" t="s">
        <v>35</v>
      </c>
      <c r="AX532" s="11" t="s">
        <v>73</v>
      </c>
      <c r="AY532" s="220" t="s">
        <v>141</v>
      </c>
    </row>
    <row r="533" s="11" customFormat="1">
      <c r="B533" s="210"/>
      <c r="C533" s="211"/>
      <c r="D533" s="212" t="s">
        <v>150</v>
      </c>
      <c r="E533" s="213" t="s">
        <v>1</v>
      </c>
      <c r="F533" s="214" t="s">
        <v>337</v>
      </c>
      <c r="G533" s="211"/>
      <c r="H533" s="213" t="s">
        <v>1</v>
      </c>
      <c r="I533" s="215"/>
      <c r="J533" s="211"/>
      <c r="K533" s="211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150</v>
      </c>
      <c r="AU533" s="220" t="s">
        <v>80</v>
      </c>
      <c r="AV533" s="11" t="s">
        <v>78</v>
      </c>
      <c r="AW533" s="11" t="s">
        <v>35</v>
      </c>
      <c r="AX533" s="11" t="s">
        <v>73</v>
      </c>
      <c r="AY533" s="220" t="s">
        <v>141</v>
      </c>
    </row>
    <row r="534" s="11" customFormat="1">
      <c r="B534" s="210"/>
      <c r="C534" s="211"/>
      <c r="D534" s="212" t="s">
        <v>150</v>
      </c>
      <c r="E534" s="213" t="s">
        <v>1</v>
      </c>
      <c r="F534" s="214" t="s">
        <v>558</v>
      </c>
      <c r="G534" s="211"/>
      <c r="H534" s="213" t="s">
        <v>1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150</v>
      </c>
      <c r="AU534" s="220" t="s">
        <v>80</v>
      </c>
      <c r="AV534" s="11" t="s">
        <v>78</v>
      </c>
      <c r="AW534" s="11" t="s">
        <v>35</v>
      </c>
      <c r="AX534" s="11" t="s">
        <v>73</v>
      </c>
      <c r="AY534" s="220" t="s">
        <v>141</v>
      </c>
    </row>
    <row r="535" s="12" customFormat="1">
      <c r="B535" s="221"/>
      <c r="C535" s="222"/>
      <c r="D535" s="212" t="s">
        <v>150</v>
      </c>
      <c r="E535" s="223" t="s">
        <v>1</v>
      </c>
      <c r="F535" s="224" t="s">
        <v>559</v>
      </c>
      <c r="G535" s="222"/>
      <c r="H535" s="225">
        <v>1</v>
      </c>
      <c r="I535" s="226"/>
      <c r="J535" s="222"/>
      <c r="K535" s="222"/>
      <c r="L535" s="227"/>
      <c r="M535" s="228"/>
      <c r="N535" s="229"/>
      <c r="O535" s="229"/>
      <c r="P535" s="229"/>
      <c r="Q535" s="229"/>
      <c r="R535" s="229"/>
      <c r="S535" s="229"/>
      <c r="T535" s="230"/>
      <c r="AT535" s="231" t="s">
        <v>150</v>
      </c>
      <c r="AU535" s="231" t="s">
        <v>80</v>
      </c>
      <c r="AV535" s="12" t="s">
        <v>80</v>
      </c>
      <c r="AW535" s="12" t="s">
        <v>35</v>
      </c>
      <c r="AX535" s="12" t="s">
        <v>78</v>
      </c>
      <c r="AY535" s="231" t="s">
        <v>141</v>
      </c>
    </row>
    <row r="536" s="1" customFormat="1" ht="14.4" customHeight="1">
      <c r="B536" s="37"/>
      <c r="C536" s="198" t="s">
        <v>560</v>
      </c>
      <c r="D536" s="198" t="s">
        <v>143</v>
      </c>
      <c r="E536" s="199" t="s">
        <v>561</v>
      </c>
      <c r="F536" s="200" t="s">
        <v>562</v>
      </c>
      <c r="G536" s="201" t="s">
        <v>430</v>
      </c>
      <c r="H536" s="202">
        <v>10</v>
      </c>
      <c r="I536" s="203"/>
      <c r="J536" s="204">
        <f>ROUND(I536*H536,2)</f>
        <v>0</v>
      </c>
      <c r="K536" s="200" t="s">
        <v>147</v>
      </c>
      <c r="L536" s="42"/>
      <c r="M536" s="205" t="s">
        <v>1</v>
      </c>
      <c r="N536" s="206" t="s">
        <v>44</v>
      </c>
      <c r="O536" s="78"/>
      <c r="P536" s="207">
        <f>O536*H536</f>
        <v>0</v>
      </c>
      <c r="Q536" s="207">
        <v>0.0090200000000000002</v>
      </c>
      <c r="R536" s="207">
        <f>Q536*H536</f>
        <v>0.090200000000000002</v>
      </c>
      <c r="S536" s="207">
        <v>0</v>
      </c>
      <c r="T536" s="208">
        <f>S536*H536</f>
        <v>0</v>
      </c>
      <c r="AR536" s="16" t="s">
        <v>148</v>
      </c>
      <c r="AT536" s="16" t="s">
        <v>143</v>
      </c>
      <c r="AU536" s="16" t="s">
        <v>80</v>
      </c>
      <c r="AY536" s="16" t="s">
        <v>141</v>
      </c>
      <c r="BE536" s="209">
        <f>IF(N536="základní",J536,0)</f>
        <v>0</v>
      </c>
      <c r="BF536" s="209">
        <f>IF(N536="snížená",J536,0)</f>
        <v>0</v>
      </c>
      <c r="BG536" s="209">
        <f>IF(N536="zákl. přenesená",J536,0)</f>
        <v>0</v>
      </c>
      <c r="BH536" s="209">
        <f>IF(N536="sníž. přenesená",J536,0)</f>
        <v>0</v>
      </c>
      <c r="BI536" s="209">
        <f>IF(N536="nulová",J536,0)</f>
        <v>0</v>
      </c>
      <c r="BJ536" s="16" t="s">
        <v>78</v>
      </c>
      <c r="BK536" s="209">
        <f>ROUND(I536*H536,2)</f>
        <v>0</v>
      </c>
      <c r="BL536" s="16" t="s">
        <v>148</v>
      </c>
      <c r="BM536" s="16" t="s">
        <v>563</v>
      </c>
    </row>
    <row r="537" s="11" customFormat="1">
      <c r="B537" s="210"/>
      <c r="C537" s="211"/>
      <c r="D537" s="212" t="s">
        <v>150</v>
      </c>
      <c r="E537" s="213" t="s">
        <v>1</v>
      </c>
      <c r="F537" s="214" t="s">
        <v>361</v>
      </c>
      <c r="G537" s="211"/>
      <c r="H537" s="213" t="s">
        <v>1</v>
      </c>
      <c r="I537" s="215"/>
      <c r="J537" s="211"/>
      <c r="K537" s="211"/>
      <c r="L537" s="216"/>
      <c r="M537" s="217"/>
      <c r="N537" s="218"/>
      <c r="O537" s="218"/>
      <c r="P537" s="218"/>
      <c r="Q537" s="218"/>
      <c r="R537" s="218"/>
      <c r="S537" s="218"/>
      <c r="T537" s="219"/>
      <c r="AT537" s="220" t="s">
        <v>150</v>
      </c>
      <c r="AU537" s="220" t="s">
        <v>80</v>
      </c>
      <c r="AV537" s="11" t="s">
        <v>78</v>
      </c>
      <c r="AW537" s="11" t="s">
        <v>35</v>
      </c>
      <c r="AX537" s="11" t="s">
        <v>73</v>
      </c>
      <c r="AY537" s="220" t="s">
        <v>141</v>
      </c>
    </row>
    <row r="538" s="11" customFormat="1">
      <c r="B538" s="210"/>
      <c r="C538" s="211"/>
      <c r="D538" s="212" t="s">
        <v>150</v>
      </c>
      <c r="E538" s="213" t="s">
        <v>1</v>
      </c>
      <c r="F538" s="214" t="s">
        <v>362</v>
      </c>
      <c r="G538" s="211"/>
      <c r="H538" s="213" t="s">
        <v>1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150</v>
      </c>
      <c r="AU538" s="220" t="s">
        <v>80</v>
      </c>
      <c r="AV538" s="11" t="s">
        <v>78</v>
      </c>
      <c r="AW538" s="11" t="s">
        <v>35</v>
      </c>
      <c r="AX538" s="11" t="s">
        <v>73</v>
      </c>
      <c r="AY538" s="220" t="s">
        <v>141</v>
      </c>
    </row>
    <row r="539" s="11" customFormat="1">
      <c r="B539" s="210"/>
      <c r="C539" s="211"/>
      <c r="D539" s="212" t="s">
        <v>150</v>
      </c>
      <c r="E539" s="213" t="s">
        <v>1</v>
      </c>
      <c r="F539" s="214" t="s">
        <v>337</v>
      </c>
      <c r="G539" s="211"/>
      <c r="H539" s="213" t="s">
        <v>1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150</v>
      </c>
      <c r="AU539" s="220" t="s">
        <v>80</v>
      </c>
      <c r="AV539" s="11" t="s">
        <v>78</v>
      </c>
      <c r="AW539" s="11" t="s">
        <v>35</v>
      </c>
      <c r="AX539" s="11" t="s">
        <v>73</v>
      </c>
      <c r="AY539" s="220" t="s">
        <v>141</v>
      </c>
    </row>
    <row r="540" s="11" customFormat="1">
      <c r="B540" s="210"/>
      <c r="C540" s="211"/>
      <c r="D540" s="212" t="s">
        <v>150</v>
      </c>
      <c r="E540" s="213" t="s">
        <v>1</v>
      </c>
      <c r="F540" s="214" t="s">
        <v>551</v>
      </c>
      <c r="G540" s="211"/>
      <c r="H540" s="213" t="s">
        <v>1</v>
      </c>
      <c r="I540" s="215"/>
      <c r="J540" s="211"/>
      <c r="K540" s="211"/>
      <c r="L540" s="216"/>
      <c r="M540" s="217"/>
      <c r="N540" s="218"/>
      <c r="O540" s="218"/>
      <c r="P540" s="218"/>
      <c r="Q540" s="218"/>
      <c r="R540" s="218"/>
      <c r="S540" s="218"/>
      <c r="T540" s="219"/>
      <c r="AT540" s="220" t="s">
        <v>150</v>
      </c>
      <c r="AU540" s="220" t="s">
        <v>80</v>
      </c>
      <c r="AV540" s="11" t="s">
        <v>78</v>
      </c>
      <c r="AW540" s="11" t="s">
        <v>35</v>
      </c>
      <c r="AX540" s="11" t="s">
        <v>73</v>
      </c>
      <c r="AY540" s="220" t="s">
        <v>141</v>
      </c>
    </row>
    <row r="541" s="12" customFormat="1">
      <c r="B541" s="221"/>
      <c r="C541" s="222"/>
      <c r="D541" s="212" t="s">
        <v>150</v>
      </c>
      <c r="E541" s="223" t="s">
        <v>1</v>
      </c>
      <c r="F541" s="224" t="s">
        <v>564</v>
      </c>
      <c r="G541" s="222"/>
      <c r="H541" s="225">
        <v>10</v>
      </c>
      <c r="I541" s="226"/>
      <c r="J541" s="222"/>
      <c r="K541" s="222"/>
      <c r="L541" s="227"/>
      <c r="M541" s="228"/>
      <c r="N541" s="229"/>
      <c r="O541" s="229"/>
      <c r="P541" s="229"/>
      <c r="Q541" s="229"/>
      <c r="R541" s="229"/>
      <c r="S541" s="229"/>
      <c r="T541" s="230"/>
      <c r="AT541" s="231" t="s">
        <v>150</v>
      </c>
      <c r="AU541" s="231" t="s">
        <v>80</v>
      </c>
      <c r="AV541" s="12" t="s">
        <v>80</v>
      </c>
      <c r="AW541" s="12" t="s">
        <v>35</v>
      </c>
      <c r="AX541" s="12" t="s">
        <v>78</v>
      </c>
      <c r="AY541" s="231" t="s">
        <v>141</v>
      </c>
    </row>
    <row r="542" s="1" customFormat="1" ht="14.4" customHeight="1">
      <c r="B542" s="37"/>
      <c r="C542" s="198" t="s">
        <v>565</v>
      </c>
      <c r="D542" s="198" t="s">
        <v>143</v>
      </c>
      <c r="E542" s="199" t="s">
        <v>566</v>
      </c>
      <c r="F542" s="200" t="s">
        <v>567</v>
      </c>
      <c r="G542" s="201" t="s">
        <v>237</v>
      </c>
      <c r="H542" s="202">
        <v>18.768999999999998</v>
      </c>
      <c r="I542" s="203"/>
      <c r="J542" s="204">
        <f>ROUND(I542*H542,2)</f>
        <v>0</v>
      </c>
      <c r="K542" s="200" t="s">
        <v>147</v>
      </c>
      <c r="L542" s="42"/>
      <c r="M542" s="205" t="s">
        <v>1</v>
      </c>
      <c r="N542" s="206" t="s">
        <v>44</v>
      </c>
      <c r="O542" s="78"/>
      <c r="P542" s="207">
        <f>O542*H542</f>
        <v>0</v>
      </c>
      <c r="Q542" s="207">
        <v>0</v>
      </c>
      <c r="R542" s="207">
        <f>Q542*H542</f>
        <v>0</v>
      </c>
      <c r="S542" s="207">
        <v>0.13100000000000001</v>
      </c>
      <c r="T542" s="208">
        <f>S542*H542</f>
        <v>2.458739</v>
      </c>
      <c r="AR542" s="16" t="s">
        <v>148</v>
      </c>
      <c r="AT542" s="16" t="s">
        <v>143</v>
      </c>
      <c r="AU542" s="16" t="s">
        <v>80</v>
      </c>
      <c r="AY542" s="16" t="s">
        <v>141</v>
      </c>
      <c r="BE542" s="209">
        <f>IF(N542="základní",J542,0)</f>
        <v>0</v>
      </c>
      <c r="BF542" s="209">
        <f>IF(N542="snížená",J542,0)</f>
        <v>0</v>
      </c>
      <c r="BG542" s="209">
        <f>IF(N542="zákl. přenesená",J542,0)</f>
        <v>0</v>
      </c>
      <c r="BH542" s="209">
        <f>IF(N542="sníž. přenesená",J542,0)</f>
        <v>0</v>
      </c>
      <c r="BI542" s="209">
        <f>IF(N542="nulová",J542,0)</f>
        <v>0</v>
      </c>
      <c r="BJ542" s="16" t="s">
        <v>78</v>
      </c>
      <c r="BK542" s="209">
        <f>ROUND(I542*H542,2)</f>
        <v>0</v>
      </c>
      <c r="BL542" s="16" t="s">
        <v>148</v>
      </c>
      <c r="BM542" s="16" t="s">
        <v>568</v>
      </c>
    </row>
    <row r="543" s="11" customFormat="1">
      <c r="B543" s="210"/>
      <c r="C543" s="211"/>
      <c r="D543" s="212" t="s">
        <v>150</v>
      </c>
      <c r="E543" s="213" t="s">
        <v>1</v>
      </c>
      <c r="F543" s="214" t="s">
        <v>216</v>
      </c>
      <c r="G543" s="211"/>
      <c r="H543" s="213" t="s">
        <v>1</v>
      </c>
      <c r="I543" s="215"/>
      <c r="J543" s="211"/>
      <c r="K543" s="211"/>
      <c r="L543" s="216"/>
      <c r="M543" s="217"/>
      <c r="N543" s="218"/>
      <c r="O543" s="218"/>
      <c r="P543" s="218"/>
      <c r="Q543" s="218"/>
      <c r="R543" s="218"/>
      <c r="S543" s="218"/>
      <c r="T543" s="219"/>
      <c r="AT543" s="220" t="s">
        <v>150</v>
      </c>
      <c r="AU543" s="220" t="s">
        <v>80</v>
      </c>
      <c r="AV543" s="11" t="s">
        <v>78</v>
      </c>
      <c r="AW543" s="11" t="s">
        <v>35</v>
      </c>
      <c r="AX543" s="11" t="s">
        <v>73</v>
      </c>
      <c r="AY543" s="220" t="s">
        <v>141</v>
      </c>
    </row>
    <row r="544" s="12" customFormat="1">
      <c r="B544" s="221"/>
      <c r="C544" s="222"/>
      <c r="D544" s="212" t="s">
        <v>150</v>
      </c>
      <c r="E544" s="223" t="s">
        <v>1</v>
      </c>
      <c r="F544" s="224" t="s">
        <v>569</v>
      </c>
      <c r="G544" s="222"/>
      <c r="H544" s="225">
        <v>6.5780000000000003</v>
      </c>
      <c r="I544" s="226"/>
      <c r="J544" s="222"/>
      <c r="K544" s="222"/>
      <c r="L544" s="227"/>
      <c r="M544" s="228"/>
      <c r="N544" s="229"/>
      <c r="O544" s="229"/>
      <c r="P544" s="229"/>
      <c r="Q544" s="229"/>
      <c r="R544" s="229"/>
      <c r="S544" s="229"/>
      <c r="T544" s="230"/>
      <c r="AT544" s="231" t="s">
        <v>150</v>
      </c>
      <c r="AU544" s="231" t="s">
        <v>80</v>
      </c>
      <c r="AV544" s="12" t="s">
        <v>80</v>
      </c>
      <c r="AW544" s="12" t="s">
        <v>35</v>
      </c>
      <c r="AX544" s="12" t="s">
        <v>73</v>
      </c>
      <c r="AY544" s="231" t="s">
        <v>141</v>
      </c>
    </row>
    <row r="545" s="12" customFormat="1">
      <c r="B545" s="221"/>
      <c r="C545" s="222"/>
      <c r="D545" s="212" t="s">
        <v>150</v>
      </c>
      <c r="E545" s="223" t="s">
        <v>1</v>
      </c>
      <c r="F545" s="224" t="s">
        <v>570</v>
      </c>
      <c r="G545" s="222"/>
      <c r="H545" s="225">
        <v>7.0289999999999999</v>
      </c>
      <c r="I545" s="226"/>
      <c r="J545" s="222"/>
      <c r="K545" s="222"/>
      <c r="L545" s="227"/>
      <c r="M545" s="228"/>
      <c r="N545" s="229"/>
      <c r="O545" s="229"/>
      <c r="P545" s="229"/>
      <c r="Q545" s="229"/>
      <c r="R545" s="229"/>
      <c r="S545" s="229"/>
      <c r="T545" s="230"/>
      <c r="AT545" s="231" t="s">
        <v>150</v>
      </c>
      <c r="AU545" s="231" t="s">
        <v>80</v>
      </c>
      <c r="AV545" s="12" t="s">
        <v>80</v>
      </c>
      <c r="AW545" s="12" t="s">
        <v>35</v>
      </c>
      <c r="AX545" s="12" t="s">
        <v>73</v>
      </c>
      <c r="AY545" s="231" t="s">
        <v>141</v>
      </c>
    </row>
    <row r="546" s="12" customFormat="1">
      <c r="B546" s="221"/>
      <c r="C546" s="222"/>
      <c r="D546" s="212" t="s">
        <v>150</v>
      </c>
      <c r="E546" s="223" t="s">
        <v>1</v>
      </c>
      <c r="F546" s="224" t="s">
        <v>571</v>
      </c>
      <c r="G546" s="222"/>
      <c r="H546" s="225">
        <v>-2.3639999999999999</v>
      </c>
      <c r="I546" s="226"/>
      <c r="J546" s="222"/>
      <c r="K546" s="222"/>
      <c r="L546" s="227"/>
      <c r="M546" s="228"/>
      <c r="N546" s="229"/>
      <c r="O546" s="229"/>
      <c r="P546" s="229"/>
      <c r="Q546" s="229"/>
      <c r="R546" s="229"/>
      <c r="S546" s="229"/>
      <c r="T546" s="230"/>
      <c r="AT546" s="231" t="s">
        <v>150</v>
      </c>
      <c r="AU546" s="231" t="s">
        <v>80</v>
      </c>
      <c r="AV546" s="12" t="s">
        <v>80</v>
      </c>
      <c r="AW546" s="12" t="s">
        <v>35</v>
      </c>
      <c r="AX546" s="12" t="s">
        <v>73</v>
      </c>
      <c r="AY546" s="231" t="s">
        <v>141</v>
      </c>
    </row>
    <row r="547" s="12" customFormat="1">
      <c r="B547" s="221"/>
      <c r="C547" s="222"/>
      <c r="D547" s="212" t="s">
        <v>150</v>
      </c>
      <c r="E547" s="223" t="s">
        <v>1</v>
      </c>
      <c r="F547" s="224" t="s">
        <v>572</v>
      </c>
      <c r="G547" s="222"/>
      <c r="H547" s="225">
        <v>7.5259999999999998</v>
      </c>
      <c r="I547" s="226"/>
      <c r="J547" s="222"/>
      <c r="K547" s="222"/>
      <c r="L547" s="227"/>
      <c r="M547" s="228"/>
      <c r="N547" s="229"/>
      <c r="O547" s="229"/>
      <c r="P547" s="229"/>
      <c r="Q547" s="229"/>
      <c r="R547" s="229"/>
      <c r="S547" s="229"/>
      <c r="T547" s="230"/>
      <c r="AT547" s="231" t="s">
        <v>150</v>
      </c>
      <c r="AU547" s="231" t="s">
        <v>80</v>
      </c>
      <c r="AV547" s="12" t="s">
        <v>80</v>
      </c>
      <c r="AW547" s="12" t="s">
        <v>35</v>
      </c>
      <c r="AX547" s="12" t="s">
        <v>73</v>
      </c>
      <c r="AY547" s="231" t="s">
        <v>141</v>
      </c>
    </row>
    <row r="548" s="13" customFormat="1">
      <c r="B548" s="232"/>
      <c r="C548" s="233"/>
      <c r="D548" s="212" t="s">
        <v>150</v>
      </c>
      <c r="E548" s="234" t="s">
        <v>1</v>
      </c>
      <c r="F548" s="235" t="s">
        <v>155</v>
      </c>
      <c r="G548" s="233"/>
      <c r="H548" s="236">
        <v>18.768999999999998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AT548" s="242" t="s">
        <v>150</v>
      </c>
      <c r="AU548" s="242" t="s">
        <v>80</v>
      </c>
      <c r="AV548" s="13" t="s">
        <v>148</v>
      </c>
      <c r="AW548" s="13" t="s">
        <v>35</v>
      </c>
      <c r="AX548" s="13" t="s">
        <v>78</v>
      </c>
      <c r="AY548" s="242" t="s">
        <v>141</v>
      </c>
    </row>
    <row r="549" s="1" customFormat="1" ht="14.4" customHeight="1">
      <c r="B549" s="37"/>
      <c r="C549" s="198" t="s">
        <v>573</v>
      </c>
      <c r="D549" s="198" t="s">
        <v>143</v>
      </c>
      <c r="E549" s="199" t="s">
        <v>574</v>
      </c>
      <c r="F549" s="200" t="s">
        <v>575</v>
      </c>
      <c r="G549" s="201" t="s">
        <v>237</v>
      </c>
      <c r="H549" s="202">
        <v>73.391000000000005</v>
      </c>
      <c r="I549" s="203"/>
      <c r="J549" s="204">
        <f>ROUND(I549*H549,2)</f>
        <v>0</v>
      </c>
      <c r="K549" s="200" t="s">
        <v>147</v>
      </c>
      <c r="L549" s="42"/>
      <c r="M549" s="205" t="s">
        <v>1</v>
      </c>
      <c r="N549" s="206" t="s">
        <v>44</v>
      </c>
      <c r="O549" s="78"/>
      <c r="P549" s="207">
        <f>O549*H549</f>
        <v>0</v>
      </c>
      <c r="Q549" s="207">
        <v>0</v>
      </c>
      <c r="R549" s="207">
        <f>Q549*H549</f>
        <v>0</v>
      </c>
      <c r="S549" s="207">
        <v>0.26100000000000001</v>
      </c>
      <c r="T549" s="208">
        <f>S549*H549</f>
        <v>19.155051000000004</v>
      </c>
      <c r="AR549" s="16" t="s">
        <v>148</v>
      </c>
      <c r="AT549" s="16" t="s">
        <v>143</v>
      </c>
      <c r="AU549" s="16" t="s">
        <v>80</v>
      </c>
      <c r="AY549" s="16" t="s">
        <v>141</v>
      </c>
      <c r="BE549" s="209">
        <f>IF(N549="základní",J549,0)</f>
        <v>0</v>
      </c>
      <c r="BF549" s="209">
        <f>IF(N549="snížená",J549,0)</f>
        <v>0</v>
      </c>
      <c r="BG549" s="209">
        <f>IF(N549="zákl. přenesená",J549,0)</f>
        <v>0</v>
      </c>
      <c r="BH549" s="209">
        <f>IF(N549="sníž. přenesená",J549,0)</f>
        <v>0</v>
      </c>
      <c r="BI549" s="209">
        <f>IF(N549="nulová",J549,0)</f>
        <v>0</v>
      </c>
      <c r="BJ549" s="16" t="s">
        <v>78</v>
      </c>
      <c r="BK549" s="209">
        <f>ROUND(I549*H549,2)</f>
        <v>0</v>
      </c>
      <c r="BL549" s="16" t="s">
        <v>148</v>
      </c>
      <c r="BM549" s="16" t="s">
        <v>576</v>
      </c>
    </row>
    <row r="550" s="11" customFormat="1">
      <c r="B550" s="210"/>
      <c r="C550" s="211"/>
      <c r="D550" s="212" t="s">
        <v>150</v>
      </c>
      <c r="E550" s="213" t="s">
        <v>1</v>
      </c>
      <c r="F550" s="214" t="s">
        <v>216</v>
      </c>
      <c r="G550" s="211"/>
      <c r="H550" s="213" t="s">
        <v>1</v>
      </c>
      <c r="I550" s="215"/>
      <c r="J550" s="211"/>
      <c r="K550" s="211"/>
      <c r="L550" s="216"/>
      <c r="M550" s="217"/>
      <c r="N550" s="218"/>
      <c r="O550" s="218"/>
      <c r="P550" s="218"/>
      <c r="Q550" s="218"/>
      <c r="R550" s="218"/>
      <c r="S550" s="218"/>
      <c r="T550" s="219"/>
      <c r="AT550" s="220" t="s">
        <v>150</v>
      </c>
      <c r="AU550" s="220" t="s">
        <v>80</v>
      </c>
      <c r="AV550" s="11" t="s">
        <v>78</v>
      </c>
      <c r="AW550" s="11" t="s">
        <v>35</v>
      </c>
      <c r="AX550" s="11" t="s">
        <v>73</v>
      </c>
      <c r="AY550" s="220" t="s">
        <v>141</v>
      </c>
    </row>
    <row r="551" s="12" customFormat="1">
      <c r="B551" s="221"/>
      <c r="C551" s="222"/>
      <c r="D551" s="212" t="s">
        <v>150</v>
      </c>
      <c r="E551" s="223" t="s">
        <v>1</v>
      </c>
      <c r="F551" s="224" t="s">
        <v>577</v>
      </c>
      <c r="G551" s="222"/>
      <c r="H551" s="225">
        <v>27.396999999999998</v>
      </c>
      <c r="I551" s="226"/>
      <c r="J551" s="222"/>
      <c r="K551" s="222"/>
      <c r="L551" s="227"/>
      <c r="M551" s="228"/>
      <c r="N551" s="229"/>
      <c r="O551" s="229"/>
      <c r="P551" s="229"/>
      <c r="Q551" s="229"/>
      <c r="R551" s="229"/>
      <c r="S551" s="229"/>
      <c r="T551" s="230"/>
      <c r="AT551" s="231" t="s">
        <v>150</v>
      </c>
      <c r="AU551" s="231" t="s">
        <v>80</v>
      </c>
      <c r="AV551" s="12" t="s">
        <v>80</v>
      </c>
      <c r="AW551" s="12" t="s">
        <v>35</v>
      </c>
      <c r="AX551" s="12" t="s">
        <v>73</v>
      </c>
      <c r="AY551" s="231" t="s">
        <v>141</v>
      </c>
    </row>
    <row r="552" s="12" customFormat="1">
      <c r="B552" s="221"/>
      <c r="C552" s="222"/>
      <c r="D552" s="212" t="s">
        <v>150</v>
      </c>
      <c r="E552" s="223" t="s">
        <v>1</v>
      </c>
      <c r="F552" s="224" t="s">
        <v>578</v>
      </c>
      <c r="G552" s="222"/>
      <c r="H552" s="225">
        <v>0.19700000000000001</v>
      </c>
      <c r="I552" s="226"/>
      <c r="J552" s="222"/>
      <c r="K552" s="222"/>
      <c r="L552" s="227"/>
      <c r="M552" s="228"/>
      <c r="N552" s="229"/>
      <c r="O552" s="229"/>
      <c r="P552" s="229"/>
      <c r="Q552" s="229"/>
      <c r="R552" s="229"/>
      <c r="S552" s="229"/>
      <c r="T552" s="230"/>
      <c r="AT552" s="231" t="s">
        <v>150</v>
      </c>
      <c r="AU552" s="231" t="s">
        <v>80</v>
      </c>
      <c r="AV552" s="12" t="s">
        <v>80</v>
      </c>
      <c r="AW552" s="12" t="s">
        <v>35</v>
      </c>
      <c r="AX552" s="12" t="s">
        <v>73</v>
      </c>
      <c r="AY552" s="231" t="s">
        <v>141</v>
      </c>
    </row>
    <row r="553" s="12" customFormat="1">
      <c r="B553" s="221"/>
      <c r="C553" s="222"/>
      <c r="D553" s="212" t="s">
        <v>150</v>
      </c>
      <c r="E553" s="223" t="s">
        <v>1</v>
      </c>
      <c r="F553" s="224" t="s">
        <v>579</v>
      </c>
      <c r="G553" s="222"/>
      <c r="H553" s="225">
        <v>1.8</v>
      </c>
      <c r="I553" s="226"/>
      <c r="J553" s="222"/>
      <c r="K553" s="222"/>
      <c r="L553" s="227"/>
      <c r="M553" s="228"/>
      <c r="N553" s="229"/>
      <c r="O553" s="229"/>
      <c r="P553" s="229"/>
      <c r="Q553" s="229"/>
      <c r="R553" s="229"/>
      <c r="S553" s="229"/>
      <c r="T553" s="230"/>
      <c r="AT553" s="231" t="s">
        <v>150</v>
      </c>
      <c r="AU553" s="231" t="s">
        <v>80</v>
      </c>
      <c r="AV553" s="12" t="s">
        <v>80</v>
      </c>
      <c r="AW553" s="12" t="s">
        <v>35</v>
      </c>
      <c r="AX553" s="12" t="s">
        <v>73</v>
      </c>
      <c r="AY553" s="231" t="s">
        <v>141</v>
      </c>
    </row>
    <row r="554" s="12" customFormat="1">
      <c r="B554" s="221"/>
      <c r="C554" s="222"/>
      <c r="D554" s="212" t="s">
        <v>150</v>
      </c>
      <c r="E554" s="223" t="s">
        <v>1</v>
      </c>
      <c r="F554" s="224" t="s">
        <v>580</v>
      </c>
      <c r="G554" s="222"/>
      <c r="H554" s="225">
        <v>6.5780000000000003</v>
      </c>
      <c r="I554" s="226"/>
      <c r="J554" s="222"/>
      <c r="K554" s="222"/>
      <c r="L554" s="227"/>
      <c r="M554" s="228"/>
      <c r="N554" s="229"/>
      <c r="O554" s="229"/>
      <c r="P554" s="229"/>
      <c r="Q554" s="229"/>
      <c r="R554" s="229"/>
      <c r="S554" s="229"/>
      <c r="T554" s="230"/>
      <c r="AT554" s="231" t="s">
        <v>150</v>
      </c>
      <c r="AU554" s="231" t="s">
        <v>80</v>
      </c>
      <c r="AV554" s="12" t="s">
        <v>80</v>
      </c>
      <c r="AW554" s="12" t="s">
        <v>35</v>
      </c>
      <c r="AX554" s="12" t="s">
        <v>73</v>
      </c>
      <c r="AY554" s="231" t="s">
        <v>141</v>
      </c>
    </row>
    <row r="555" s="12" customFormat="1">
      <c r="B555" s="221"/>
      <c r="C555" s="222"/>
      <c r="D555" s="212" t="s">
        <v>150</v>
      </c>
      <c r="E555" s="223" t="s">
        <v>1</v>
      </c>
      <c r="F555" s="224" t="s">
        <v>581</v>
      </c>
      <c r="G555" s="222"/>
      <c r="H555" s="225">
        <v>7.5730000000000004</v>
      </c>
      <c r="I555" s="226"/>
      <c r="J555" s="222"/>
      <c r="K555" s="222"/>
      <c r="L555" s="227"/>
      <c r="M555" s="228"/>
      <c r="N555" s="229"/>
      <c r="O555" s="229"/>
      <c r="P555" s="229"/>
      <c r="Q555" s="229"/>
      <c r="R555" s="229"/>
      <c r="S555" s="229"/>
      <c r="T555" s="230"/>
      <c r="AT555" s="231" t="s">
        <v>150</v>
      </c>
      <c r="AU555" s="231" t="s">
        <v>80</v>
      </c>
      <c r="AV555" s="12" t="s">
        <v>80</v>
      </c>
      <c r="AW555" s="12" t="s">
        <v>35</v>
      </c>
      <c r="AX555" s="12" t="s">
        <v>73</v>
      </c>
      <c r="AY555" s="231" t="s">
        <v>141</v>
      </c>
    </row>
    <row r="556" s="12" customFormat="1">
      <c r="B556" s="221"/>
      <c r="C556" s="222"/>
      <c r="D556" s="212" t="s">
        <v>150</v>
      </c>
      <c r="E556" s="223" t="s">
        <v>1</v>
      </c>
      <c r="F556" s="224" t="s">
        <v>582</v>
      </c>
      <c r="G556" s="222"/>
      <c r="H556" s="225">
        <v>15.052</v>
      </c>
      <c r="I556" s="226"/>
      <c r="J556" s="222"/>
      <c r="K556" s="222"/>
      <c r="L556" s="227"/>
      <c r="M556" s="228"/>
      <c r="N556" s="229"/>
      <c r="O556" s="229"/>
      <c r="P556" s="229"/>
      <c r="Q556" s="229"/>
      <c r="R556" s="229"/>
      <c r="S556" s="229"/>
      <c r="T556" s="230"/>
      <c r="AT556" s="231" t="s">
        <v>150</v>
      </c>
      <c r="AU556" s="231" t="s">
        <v>80</v>
      </c>
      <c r="AV556" s="12" t="s">
        <v>80</v>
      </c>
      <c r="AW556" s="12" t="s">
        <v>35</v>
      </c>
      <c r="AX556" s="12" t="s">
        <v>73</v>
      </c>
      <c r="AY556" s="231" t="s">
        <v>141</v>
      </c>
    </row>
    <row r="557" s="12" customFormat="1">
      <c r="B557" s="221"/>
      <c r="C557" s="222"/>
      <c r="D557" s="212" t="s">
        <v>150</v>
      </c>
      <c r="E557" s="223" t="s">
        <v>1</v>
      </c>
      <c r="F557" s="224" t="s">
        <v>583</v>
      </c>
      <c r="G557" s="222"/>
      <c r="H557" s="225">
        <v>11.954000000000001</v>
      </c>
      <c r="I557" s="226"/>
      <c r="J557" s="222"/>
      <c r="K557" s="222"/>
      <c r="L557" s="227"/>
      <c r="M557" s="228"/>
      <c r="N557" s="229"/>
      <c r="O557" s="229"/>
      <c r="P557" s="229"/>
      <c r="Q557" s="229"/>
      <c r="R557" s="229"/>
      <c r="S557" s="229"/>
      <c r="T557" s="230"/>
      <c r="AT557" s="231" t="s">
        <v>150</v>
      </c>
      <c r="AU557" s="231" t="s">
        <v>80</v>
      </c>
      <c r="AV557" s="12" t="s">
        <v>80</v>
      </c>
      <c r="AW557" s="12" t="s">
        <v>35</v>
      </c>
      <c r="AX557" s="12" t="s">
        <v>73</v>
      </c>
      <c r="AY557" s="231" t="s">
        <v>141</v>
      </c>
    </row>
    <row r="558" s="12" customFormat="1">
      <c r="B558" s="221"/>
      <c r="C558" s="222"/>
      <c r="D558" s="212" t="s">
        <v>150</v>
      </c>
      <c r="E558" s="223" t="s">
        <v>1</v>
      </c>
      <c r="F558" s="224" t="s">
        <v>584</v>
      </c>
      <c r="G558" s="222"/>
      <c r="H558" s="225">
        <v>-5.1219999999999999</v>
      </c>
      <c r="I558" s="226"/>
      <c r="J558" s="222"/>
      <c r="K558" s="222"/>
      <c r="L558" s="227"/>
      <c r="M558" s="228"/>
      <c r="N558" s="229"/>
      <c r="O558" s="229"/>
      <c r="P558" s="229"/>
      <c r="Q558" s="229"/>
      <c r="R558" s="229"/>
      <c r="S558" s="229"/>
      <c r="T558" s="230"/>
      <c r="AT558" s="231" t="s">
        <v>150</v>
      </c>
      <c r="AU558" s="231" t="s">
        <v>80</v>
      </c>
      <c r="AV558" s="12" t="s">
        <v>80</v>
      </c>
      <c r="AW558" s="12" t="s">
        <v>35</v>
      </c>
      <c r="AX558" s="12" t="s">
        <v>73</v>
      </c>
      <c r="AY558" s="231" t="s">
        <v>141</v>
      </c>
    </row>
    <row r="559" s="12" customFormat="1">
      <c r="B559" s="221"/>
      <c r="C559" s="222"/>
      <c r="D559" s="212" t="s">
        <v>150</v>
      </c>
      <c r="E559" s="223" t="s">
        <v>1</v>
      </c>
      <c r="F559" s="224" t="s">
        <v>585</v>
      </c>
      <c r="G559" s="222"/>
      <c r="H559" s="225">
        <v>7.9619999999999997</v>
      </c>
      <c r="I559" s="226"/>
      <c r="J559" s="222"/>
      <c r="K559" s="222"/>
      <c r="L559" s="227"/>
      <c r="M559" s="228"/>
      <c r="N559" s="229"/>
      <c r="O559" s="229"/>
      <c r="P559" s="229"/>
      <c r="Q559" s="229"/>
      <c r="R559" s="229"/>
      <c r="S559" s="229"/>
      <c r="T559" s="230"/>
      <c r="AT559" s="231" t="s">
        <v>150</v>
      </c>
      <c r="AU559" s="231" t="s">
        <v>80</v>
      </c>
      <c r="AV559" s="12" t="s">
        <v>80</v>
      </c>
      <c r="AW559" s="12" t="s">
        <v>35</v>
      </c>
      <c r="AX559" s="12" t="s">
        <v>73</v>
      </c>
      <c r="AY559" s="231" t="s">
        <v>141</v>
      </c>
    </row>
    <row r="560" s="13" customFormat="1">
      <c r="B560" s="232"/>
      <c r="C560" s="233"/>
      <c r="D560" s="212" t="s">
        <v>150</v>
      </c>
      <c r="E560" s="234" t="s">
        <v>1</v>
      </c>
      <c r="F560" s="235" t="s">
        <v>391</v>
      </c>
      <c r="G560" s="233"/>
      <c r="H560" s="236">
        <v>73.391000000000005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AT560" s="242" t="s">
        <v>150</v>
      </c>
      <c r="AU560" s="242" t="s">
        <v>80</v>
      </c>
      <c r="AV560" s="13" t="s">
        <v>148</v>
      </c>
      <c r="AW560" s="13" t="s">
        <v>35</v>
      </c>
      <c r="AX560" s="13" t="s">
        <v>78</v>
      </c>
      <c r="AY560" s="242" t="s">
        <v>141</v>
      </c>
    </row>
    <row r="561" s="1" customFormat="1" ht="14.4" customHeight="1">
      <c r="B561" s="37"/>
      <c r="C561" s="198" t="s">
        <v>586</v>
      </c>
      <c r="D561" s="198" t="s">
        <v>143</v>
      </c>
      <c r="E561" s="199" t="s">
        <v>587</v>
      </c>
      <c r="F561" s="200" t="s">
        <v>588</v>
      </c>
      <c r="G561" s="201" t="s">
        <v>146</v>
      </c>
      <c r="H561" s="202">
        <v>0.79600000000000004</v>
      </c>
      <c r="I561" s="203"/>
      <c r="J561" s="204">
        <f>ROUND(I561*H561,2)</f>
        <v>0</v>
      </c>
      <c r="K561" s="200" t="s">
        <v>147</v>
      </c>
      <c r="L561" s="42"/>
      <c r="M561" s="205" t="s">
        <v>1</v>
      </c>
      <c r="N561" s="206" t="s">
        <v>44</v>
      </c>
      <c r="O561" s="78"/>
      <c r="P561" s="207">
        <f>O561*H561</f>
        <v>0</v>
      </c>
      <c r="Q561" s="207">
        <v>0</v>
      </c>
      <c r="R561" s="207">
        <f>Q561*H561</f>
        <v>0</v>
      </c>
      <c r="S561" s="207">
        <v>1.8</v>
      </c>
      <c r="T561" s="208">
        <f>S561*H561</f>
        <v>1.4328000000000001</v>
      </c>
      <c r="AR561" s="16" t="s">
        <v>148</v>
      </c>
      <c r="AT561" s="16" t="s">
        <v>143</v>
      </c>
      <c r="AU561" s="16" t="s">
        <v>80</v>
      </c>
      <c r="AY561" s="16" t="s">
        <v>141</v>
      </c>
      <c r="BE561" s="209">
        <f>IF(N561="základní",J561,0)</f>
        <v>0</v>
      </c>
      <c r="BF561" s="209">
        <f>IF(N561="snížená",J561,0)</f>
        <v>0</v>
      </c>
      <c r="BG561" s="209">
        <f>IF(N561="zákl. přenesená",J561,0)</f>
        <v>0</v>
      </c>
      <c r="BH561" s="209">
        <f>IF(N561="sníž. přenesená",J561,0)</f>
        <v>0</v>
      </c>
      <c r="BI561" s="209">
        <f>IF(N561="nulová",J561,0)</f>
        <v>0</v>
      </c>
      <c r="BJ561" s="16" t="s">
        <v>78</v>
      </c>
      <c r="BK561" s="209">
        <f>ROUND(I561*H561,2)</f>
        <v>0</v>
      </c>
      <c r="BL561" s="16" t="s">
        <v>148</v>
      </c>
      <c r="BM561" s="16" t="s">
        <v>589</v>
      </c>
    </row>
    <row r="562" s="11" customFormat="1">
      <c r="B562" s="210"/>
      <c r="C562" s="211"/>
      <c r="D562" s="212" t="s">
        <v>150</v>
      </c>
      <c r="E562" s="213" t="s">
        <v>1</v>
      </c>
      <c r="F562" s="214" t="s">
        <v>216</v>
      </c>
      <c r="G562" s="211"/>
      <c r="H562" s="213" t="s">
        <v>1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150</v>
      </c>
      <c r="AU562" s="220" t="s">
        <v>80</v>
      </c>
      <c r="AV562" s="11" t="s">
        <v>78</v>
      </c>
      <c r="AW562" s="11" t="s">
        <v>35</v>
      </c>
      <c r="AX562" s="11" t="s">
        <v>73</v>
      </c>
      <c r="AY562" s="220" t="s">
        <v>141</v>
      </c>
    </row>
    <row r="563" s="12" customFormat="1">
      <c r="B563" s="221"/>
      <c r="C563" s="222"/>
      <c r="D563" s="212" t="s">
        <v>150</v>
      </c>
      <c r="E563" s="223" t="s">
        <v>1</v>
      </c>
      <c r="F563" s="224" t="s">
        <v>590</v>
      </c>
      <c r="G563" s="222"/>
      <c r="H563" s="225">
        <v>0.79600000000000004</v>
      </c>
      <c r="I563" s="226"/>
      <c r="J563" s="222"/>
      <c r="K563" s="222"/>
      <c r="L563" s="227"/>
      <c r="M563" s="228"/>
      <c r="N563" s="229"/>
      <c r="O563" s="229"/>
      <c r="P563" s="229"/>
      <c r="Q563" s="229"/>
      <c r="R563" s="229"/>
      <c r="S563" s="229"/>
      <c r="T563" s="230"/>
      <c r="AT563" s="231" t="s">
        <v>150</v>
      </c>
      <c r="AU563" s="231" t="s">
        <v>80</v>
      </c>
      <c r="AV563" s="12" t="s">
        <v>80</v>
      </c>
      <c r="AW563" s="12" t="s">
        <v>35</v>
      </c>
      <c r="AX563" s="12" t="s">
        <v>73</v>
      </c>
      <c r="AY563" s="231" t="s">
        <v>141</v>
      </c>
    </row>
    <row r="564" s="13" customFormat="1">
      <c r="B564" s="232"/>
      <c r="C564" s="233"/>
      <c r="D564" s="212" t="s">
        <v>150</v>
      </c>
      <c r="E564" s="234" t="s">
        <v>1</v>
      </c>
      <c r="F564" s="235" t="s">
        <v>155</v>
      </c>
      <c r="G564" s="233"/>
      <c r="H564" s="236">
        <v>0.79600000000000004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AT564" s="242" t="s">
        <v>150</v>
      </c>
      <c r="AU564" s="242" t="s">
        <v>80</v>
      </c>
      <c r="AV564" s="13" t="s">
        <v>148</v>
      </c>
      <c r="AW564" s="13" t="s">
        <v>35</v>
      </c>
      <c r="AX564" s="13" t="s">
        <v>78</v>
      </c>
      <c r="AY564" s="242" t="s">
        <v>141</v>
      </c>
    </row>
    <row r="565" s="1" customFormat="1" ht="20.4" customHeight="1">
      <c r="B565" s="37"/>
      <c r="C565" s="198" t="s">
        <v>591</v>
      </c>
      <c r="D565" s="198" t="s">
        <v>143</v>
      </c>
      <c r="E565" s="199" t="s">
        <v>592</v>
      </c>
      <c r="F565" s="200" t="s">
        <v>593</v>
      </c>
      <c r="G565" s="201" t="s">
        <v>146</v>
      </c>
      <c r="H565" s="202">
        <v>3.7229999999999999</v>
      </c>
      <c r="I565" s="203"/>
      <c r="J565" s="204">
        <f>ROUND(I565*H565,2)</f>
        <v>0</v>
      </c>
      <c r="K565" s="200" t="s">
        <v>147</v>
      </c>
      <c r="L565" s="42"/>
      <c r="M565" s="205" t="s">
        <v>1</v>
      </c>
      <c r="N565" s="206" t="s">
        <v>44</v>
      </c>
      <c r="O565" s="78"/>
      <c r="P565" s="207">
        <f>O565*H565</f>
        <v>0</v>
      </c>
      <c r="Q565" s="207">
        <v>0</v>
      </c>
      <c r="R565" s="207">
        <f>Q565*H565</f>
        <v>0</v>
      </c>
      <c r="S565" s="207">
        <v>2.2000000000000002</v>
      </c>
      <c r="T565" s="208">
        <f>S565*H565</f>
        <v>8.1905999999999999</v>
      </c>
      <c r="AR565" s="16" t="s">
        <v>148</v>
      </c>
      <c r="AT565" s="16" t="s">
        <v>143</v>
      </c>
      <c r="AU565" s="16" t="s">
        <v>80</v>
      </c>
      <c r="AY565" s="16" t="s">
        <v>141</v>
      </c>
      <c r="BE565" s="209">
        <f>IF(N565="základní",J565,0)</f>
        <v>0</v>
      </c>
      <c r="BF565" s="209">
        <f>IF(N565="snížená",J565,0)</f>
        <v>0</v>
      </c>
      <c r="BG565" s="209">
        <f>IF(N565="zákl. přenesená",J565,0)</f>
        <v>0</v>
      </c>
      <c r="BH565" s="209">
        <f>IF(N565="sníž. přenesená",J565,0)</f>
        <v>0</v>
      </c>
      <c r="BI565" s="209">
        <f>IF(N565="nulová",J565,0)</f>
        <v>0</v>
      </c>
      <c r="BJ565" s="16" t="s">
        <v>78</v>
      </c>
      <c r="BK565" s="209">
        <f>ROUND(I565*H565,2)</f>
        <v>0</v>
      </c>
      <c r="BL565" s="16" t="s">
        <v>148</v>
      </c>
      <c r="BM565" s="16" t="s">
        <v>594</v>
      </c>
    </row>
    <row r="566" s="11" customFormat="1">
      <c r="B566" s="210"/>
      <c r="C566" s="211"/>
      <c r="D566" s="212" t="s">
        <v>150</v>
      </c>
      <c r="E566" s="213" t="s">
        <v>1</v>
      </c>
      <c r="F566" s="214" t="s">
        <v>151</v>
      </c>
      <c r="G566" s="211"/>
      <c r="H566" s="213" t="s">
        <v>1</v>
      </c>
      <c r="I566" s="215"/>
      <c r="J566" s="211"/>
      <c r="K566" s="211"/>
      <c r="L566" s="216"/>
      <c r="M566" s="217"/>
      <c r="N566" s="218"/>
      <c r="O566" s="218"/>
      <c r="P566" s="218"/>
      <c r="Q566" s="218"/>
      <c r="R566" s="218"/>
      <c r="S566" s="218"/>
      <c r="T566" s="219"/>
      <c r="AT566" s="220" t="s">
        <v>150</v>
      </c>
      <c r="AU566" s="220" t="s">
        <v>80</v>
      </c>
      <c r="AV566" s="11" t="s">
        <v>78</v>
      </c>
      <c r="AW566" s="11" t="s">
        <v>35</v>
      </c>
      <c r="AX566" s="11" t="s">
        <v>73</v>
      </c>
      <c r="AY566" s="220" t="s">
        <v>141</v>
      </c>
    </row>
    <row r="567" s="11" customFormat="1">
      <c r="B567" s="210"/>
      <c r="C567" s="211"/>
      <c r="D567" s="212" t="s">
        <v>150</v>
      </c>
      <c r="E567" s="213" t="s">
        <v>1</v>
      </c>
      <c r="F567" s="214" t="s">
        <v>152</v>
      </c>
      <c r="G567" s="211"/>
      <c r="H567" s="213" t="s">
        <v>1</v>
      </c>
      <c r="I567" s="215"/>
      <c r="J567" s="211"/>
      <c r="K567" s="211"/>
      <c r="L567" s="216"/>
      <c r="M567" s="217"/>
      <c r="N567" s="218"/>
      <c r="O567" s="218"/>
      <c r="P567" s="218"/>
      <c r="Q567" s="218"/>
      <c r="R567" s="218"/>
      <c r="S567" s="218"/>
      <c r="T567" s="219"/>
      <c r="AT567" s="220" t="s">
        <v>150</v>
      </c>
      <c r="AU567" s="220" t="s">
        <v>80</v>
      </c>
      <c r="AV567" s="11" t="s">
        <v>78</v>
      </c>
      <c r="AW567" s="11" t="s">
        <v>35</v>
      </c>
      <c r="AX567" s="11" t="s">
        <v>73</v>
      </c>
      <c r="AY567" s="220" t="s">
        <v>141</v>
      </c>
    </row>
    <row r="568" s="12" customFormat="1">
      <c r="B568" s="221"/>
      <c r="C568" s="222"/>
      <c r="D568" s="212" t="s">
        <v>150</v>
      </c>
      <c r="E568" s="223" t="s">
        <v>1</v>
      </c>
      <c r="F568" s="224" t="s">
        <v>595</v>
      </c>
      <c r="G568" s="222"/>
      <c r="H568" s="225">
        <v>1.1339999999999999</v>
      </c>
      <c r="I568" s="226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AT568" s="231" t="s">
        <v>150</v>
      </c>
      <c r="AU568" s="231" t="s">
        <v>80</v>
      </c>
      <c r="AV568" s="12" t="s">
        <v>80</v>
      </c>
      <c r="AW568" s="12" t="s">
        <v>35</v>
      </c>
      <c r="AX568" s="12" t="s">
        <v>73</v>
      </c>
      <c r="AY568" s="231" t="s">
        <v>141</v>
      </c>
    </row>
    <row r="569" s="11" customFormat="1">
      <c r="B569" s="210"/>
      <c r="C569" s="211"/>
      <c r="D569" s="212" t="s">
        <v>150</v>
      </c>
      <c r="E569" s="213" t="s">
        <v>1</v>
      </c>
      <c r="F569" s="214" t="s">
        <v>216</v>
      </c>
      <c r="G569" s="211"/>
      <c r="H569" s="213" t="s">
        <v>1</v>
      </c>
      <c r="I569" s="215"/>
      <c r="J569" s="211"/>
      <c r="K569" s="211"/>
      <c r="L569" s="216"/>
      <c r="M569" s="217"/>
      <c r="N569" s="218"/>
      <c r="O569" s="218"/>
      <c r="P569" s="218"/>
      <c r="Q569" s="218"/>
      <c r="R569" s="218"/>
      <c r="S569" s="218"/>
      <c r="T569" s="219"/>
      <c r="AT569" s="220" t="s">
        <v>150</v>
      </c>
      <c r="AU569" s="220" t="s">
        <v>80</v>
      </c>
      <c r="AV569" s="11" t="s">
        <v>78</v>
      </c>
      <c r="AW569" s="11" t="s">
        <v>35</v>
      </c>
      <c r="AX569" s="11" t="s">
        <v>73</v>
      </c>
      <c r="AY569" s="220" t="s">
        <v>141</v>
      </c>
    </row>
    <row r="570" s="11" customFormat="1">
      <c r="B570" s="210"/>
      <c r="C570" s="211"/>
      <c r="D570" s="212" t="s">
        <v>150</v>
      </c>
      <c r="E570" s="213" t="s">
        <v>1</v>
      </c>
      <c r="F570" s="214" t="s">
        <v>596</v>
      </c>
      <c r="G570" s="211"/>
      <c r="H570" s="213" t="s">
        <v>1</v>
      </c>
      <c r="I570" s="215"/>
      <c r="J570" s="211"/>
      <c r="K570" s="211"/>
      <c r="L570" s="216"/>
      <c r="M570" s="217"/>
      <c r="N570" s="218"/>
      <c r="O570" s="218"/>
      <c r="P570" s="218"/>
      <c r="Q570" s="218"/>
      <c r="R570" s="218"/>
      <c r="S570" s="218"/>
      <c r="T570" s="219"/>
      <c r="AT570" s="220" t="s">
        <v>150</v>
      </c>
      <c r="AU570" s="220" t="s">
        <v>80</v>
      </c>
      <c r="AV570" s="11" t="s">
        <v>78</v>
      </c>
      <c r="AW570" s="11" t="s">
        <v>35</v>
      </c>
      <c r="AX570" s="11" t="s">
        <v>73</v>
      </c>
      <c r="AY570" s="220" t="s">
        <v>141</v>
      </c>
    </row>
    <row r="571" s="12" customFormat="1">
      <c r="B571" s="221"/>
      <c r="C571" s="222"/>
      <c r="D571" s="212" t="s">
        <v>150</v>
      </c>
      <c r="E571" s="223" t="s">
        <v>1</v>
      </c>
      <c r="F571" s="224" t="s">
        <v>597</v>
      </c>
      <c r="G571" s="222"/>
      <c r="H571" s="225">
        <v>2.589</v>
      </c>
      <c r="I571" s="226"/>
      <c r="J571" s="222"/>
      <c r="K571" s="222"/>
      <c r="L571" s="227"/>
      <c r="M571" s="228"/>
      <c r="N571" s="229"/>
      <c r="O571" s="229"/>
      <c r="P571" s="229"/>
      <c r="Q571" s="229"/>
      <c r="R571" s="229"/>
      <c r="S571" s="229"/>
      <c r="T571" s="230"/>
      <c r="AT571" s="231" t="s">
        <v>150</v>
      </c>
      <c r="AU571" s="231" t="s">
        <v>80</v>
      </c>
      <c r="AV571" s="12" t="s">
        <v>80</v>
      </c>
      <c r="AW571" s="12" t="s">
        <v>35</v>
      </c>
      <c r="AX571" s="12" t="s">
        <v>73</v>
      </c>
      <c r="AY571" s="231" t="s">
        <v>141</v>
      </c>
    </row>
    <row r="572" s="13" customFormat="1">
      <c r="B572" s="232"/>
      <c r="C572" s="233"/>
      <c r="D572" s="212" t="s">
        <v>150</v>
      </c>
      <c r="E572" s="234" t="s">
        <v>1</v>
      </c>
      <c r="F572" s="235" t="s">
        <v>155</v>
      </c>
      <c r="G572" s="233"/>
      <c r="H572" s="236">
        <v>3.7229999999999999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AT572" s="242" t="s">
        <v>150</v>
      </c>
      <c r="AU572" s="242" t="s">
        <v>80</v>
      </c>
      <c r="AV572" s="13" t="s">
        <v>148</v>
      </c>
      <c r="AW572" s="13" t="s">
        <v>35</v>
      </c>
      <c r="AX572" s="13" t="s">
        <v>78</v>
      </c>
      <c r="AY572" s="242" t="s">
        <v>141</v>
      </c>
    </row>
    <row r="573" s="1" customFormat="1" ht="14.4" customHeight="1">
      <c r="B573" s="37"/>
      <c r="C573" s="198" t="s">
        <v>598</v>
      </c>
      <c r="D573" s="198" t="s">
        <v>143</v>
      </c>
      <c r="E573" s="199" t="s">
        <v>599</v>
      </c>
      <c r="F573" s="200" t="s">
        <v>600</v>
      </c>
      <c r="G573" s="201" t="s">
        <v>479</v>
      </c>
      <c r="H573" s="202">
        <v>2</v>
      </c>
      <c r="I573" s="203"/>
      <c r="J573" s="204">
        <f>ROUND(I573*H573,2)</f>
        <v>0</v>
      </c>
      <c r="K573" s="200" t="s">
        <v>147</v>
      </c>
      <c r="L573" s="42"/>
      <c r="M573" s="205" t="s">
        <v>1</v>
      </c>
      <c r="N573" s="206" t="s">
        <v>44</v>
      </c>
      <c r="O573" s="78"/>
      <c r="P573" s="207">
        <f>O573*H573</f>
        <v>0</v>
      </c>
      <c r="Q573" s="207">
        <v>0</v>
      </c>
      <c r="R573" s="207">
        <f>Q573*H573</f>
        <v>0</v>
      </c>
      <c r="S573" s="207">
        <v>0.012</v>
      </c>
      <c r="T573" s="208">
        <f>S573*H573</f>
        <v>0.024</v>
      </c>
      <c r="AR573" s="16" t="s">
        <v>148</v>
      </c>
      <c r="AT573" s="16" t="s">
        <v>143</v>
      </c>
      <c r="AU573" s="16" t="s">
        <v>80</v>
      </c>
      <c r="AY573" s="16" t="s">
        <v>141</v>
      </c>
      <c r="BE573" s="209">
        <f>IF(N573="základní",J573,0)</f>
        <v>0</v>
      </c>
      <c r="BF573" s="209">
        <f>IF(N573="snížená",J573,0)</f>
        <v>0</v>
      </c>
      <c r="BG573" s="209">
        <f>IF(N573="zákl. přenesená",J573,0)</f>
        <v>0</v>
      </c>
      <c r="BH573" s="209">
        <f>IF(N573="sníž. přenesená",J573,0)</f>
        <v>0</v>
      </c>
      <c r="BI573" s="209">
        <f>IF(N573="nulová",J573,0)</f>
        <v>0</v>
      </c>
      <c r="BJ573" s="16" t="s">
        <v>78</v>
      </c>
      <c r="BK573" s="209">
        <f>ROUND(I573*H573,2)</f>
        <v>0</v>
      </c>
      <c r="BL573" s="16" t="s">
        <v>148</v>
      </c>
      <c r="BM573" s="16" t="s">
        <v>601</v>
      </c>
    </row>
    <row r="574" s="11" customFormat="1">
      <c r="B574" s="210"/>
      <c r="C574" s="211"/>
      <c r="D574" s="212" t="s">
        <v>150</v>
      </c>
      <c r="E574" s="213" t="s">
        <v>1</v>
      </c>
      <c r="F574" s="214" t="s">
        <v>253</v>
      </c>
      <c r="G574" s="211"/>
      <c r="H574" s="213" t="s">
        <v>1</v>
      </c>
      <c r="I574" s="215"/>
      <c r="J574" s="211"/>
      <c r="K574" s="211"/>
      <c r="L574" s="216"/>
      <c r="M574" s="217"/>
      <c r="N574" s="218"/>
      <c r="O574" s="218"/>
      <c r="P574" s="218"/>
      <c r="Q574" s="218"/>
      <c r="R574" s="218"/>
      <c r="S574" s="218"/>
      <c r="T574" s="219"/>
      <c r="AT574" s="220" t="s">
        <v>150</v>
      </c>
      <c r="AU574" s="220" t="s">
        <v>80</v>
      </c>
      <c r="AV574" s="11" t="s">
        <v>78</v>
      </c>
      <c r="AW574" s="11" t="s">
        <v>35</v>
      </c>
      <c r="AX574" s="11" t="s">
        <v>73</v>
      </c>
      <c r="AY574" s="220" t="s">
        <v>141</v>
      </c>
    </row>
    <row r="575" s="11" customFormat="1">
      <c r="B575" s="210"/>
      <c r="C575" s="211"/>
      <c r="D575" s="212" t="s">
        <v>150</v>
      </c>
      <c r="E575" s="213" t="s">
        <v>1</v>
      </c>
      <c r="F575" s="214" t="s">
        <v>254</v>
      </c>
      <c r="G575" s="211"/>
      <c r="H575" s="213" t="s">
        <v>1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150</v>
      </c>
      <c r="AU575" s="220" t="s">
        <v>80</v>
      </c>
      <c r="AV575" s="11" t="s">
        <v>78</v>
      </c>
      <c r="AW575" s="11" t="s">
        <v>35</v>
      </c>
      <c r="AX575" s="11" t="s">
        <v>73</v>
      </c>
      <c r="AY575" s="220" t="s">
        <v>141</v>
      </c>
    </row>
    <row r="576" s="11" customFormat="1">
      <c r="B576" s="210"/>
      <c r="C576" s="211"/>
      <c r="D576" s="212" t="s">
        <v>150</v>
      </c>
      <c r="E576" s="213" t="s">
        <v>1</v>
      </c>
      <c r="F576" s="214" t="s">
        <v>602</v>
      </c>
      <c r="G576" s="211"/>
      <c r="H576" s="213" t="s">
        <v>1</v>
      </c>
      <c r="I576" s="215"/>
      <c r="J576" s="211"/>
      <c r="K576" s="211"/>
      <c r="L576" s="216"/>
      <c r="M576" s="217"/>
      <c r="N576" s="218"/>
      <c r="O576" s="218"/>
      <c r="P576" s="218"/>
      <c r="Q576" s="218"/>
      <c r="R576" s="218"/>
      <c r="S576" s="218"/>
      <c r="T576" s="219"/>
      <c r="AT576" s="220" t="s">
        <v>150</v>
      </c>
      <c r="AU576" s="220" t="s">
        <v>80</v>
      </c>
      <c r="AV576" s="11" t="s">
        <v>78</v>
      </c>
      <c r="AW576" s="11" t="s">
        <v>35</v>
      </c>
      <c r="AX576" s="11" t="s">
        <v>73</v>
      </c>
      <c r="AY576" s="220" t="s">
        <v>141</v>
      </c>
    </row>
    <row r="577" s="12" customFormat="1">
      <c r="B577" s="221"/>
      <c r="C577" s="222"/>
      <c r="D577" s="212" t="s">
        <v>150</v>
      </c>
      <c r="E577" s="223" t="s">
        <v>1</v>
      </c>
      <c r="F577" s="224" t="s">
        <v>603</v>
      </c>
      <c r="G577" s="222"/>
      <c r="H577" s="225">
        <v>2</v>
      </c>
      <c r="I577" s="226"/>
      <c r="J577" s="222"/>
      <c r="K577" s="222"/>
      <c r="L577" s="227"/>
      <c r="M577" s="228"/>
      <c r="N577" s="229"/>
      <c r="O577" s="229"/>
      <c r="P577" s="229"/>
      <c r="Q577" s="229"/>
      <c r="R577" s="229"/>
      <c r="S577" s="229"/>
      <c r="T577" s="230"/>
      <c r="AT577" s="231" t="s">
        <v>150</v>
      </c>
      <c r="AU577" s="231" t="s">
        <v>80</v>
      </c>
      <c r="AV577" s="12" t="s">
        <v>80</v>
      </c>
      <c r="AW577" s="12" t="s">
        <v>35</v>
      </c>
      <c r="AX577" s="12" t="s">
        <v>78</v>
      </c>
      <c r="AY577" s="231" t="s">
        <v>141</v>
      </c>
    </row>
    <row r="578" s="1" customFormat="1" ht="14.4" customHeight="1">
      <c r="B578" s="37"/>
      <c r="C578" s="198" t="s">
        <v>604</v>
      </c>
      <c r="D578" s="198" t="s">
        <v>143</v>
      </c>
      <c r="E578" s="199" t="s">
        <v>605</v>
      </c>
      <c r="F578" s="200" t="s">
        <v>606</v>
      </c>
      <c r="G578" s="201" t="s">
        <v>479</v>
      </c>
      <c r="H578" s="202">
        <v>3</v>
      </c>
      <c r="I578" s="203"/>
      <c r="J578" s="204">
        <f>ROUND(I578*H578,2)</f>
        <v>0</v>
      </c>
      <c r="K578" s="200" t="s">
        <v>147</v>
      </c>
      <c r="L578" s="42"/>
      <c r="M578" s="205" t="s">
        <v>1</v>
      </c>
      <c r="N578" s="206" t="s">
        <v>44</v>
      </c>
      <c r="O578" s="78"/>
      <c r="P578" s="207">
        <f>O578*H578</f>
        <v>0</v>
      </c>
      <c r="Q578" s="207">
        <v>0</v>
      </c>
      <c r="R578" s="207">
        <f>Q578*H578</f>
        <v>0</v>
      </c>
      <c r="S578" s="207">
        <v>0.016</v>
      </c>
      <c r="T578" s="208">
        <f>S578*H578</f>
        <v>0.048000000000000001</v>
      </c>
      <c r="AR578" s="16" t="s">
        <v>148</v>
      </c>
      <c r="AT578" s="16" t="s">
        <v>143</v>
      </c>
      <c r="AU578" s="16" t="s">
        <v>80</v>
      </c>
      <c r="AY578" s="16" t="s">
        <v>141</v>
      </c>
      <c r="BE578" s="209">
        <f>IF(N578="základní",J578,0)</f>
        <v>0</v>
      </c>
      <c r="BF578" s="209">
        <f>IF(N578="snížená",J578,0)</f>
        <v>0</v>
      </c>
      <c r="BG578" s="209">
        <f>IF(N578="zákl. přenesená",J578,0)</f>
        <v>0</v>
      </c>
      <c r="BH578" s="209">
        <f>IF(N578="sníž. přenesená",J578,0)</f>
        <v>0</v>
      </c>
      <c r="BI578" s="209">
        <f>IF(N578="nulová",J578,0)</f>
        <v>0</v>
      </c>
      <c r="BJ578" s="16" t="s">
        <v>78</v>
      </c>
      <c r="BK578" s="209">
        <f>ROUND(I578*H578,2)</f>
        <v>0</v>
      </c>
      <c r="BL578" s="16" t="s">
        <v>148</v>
      </c>
      <c r="BM578" s="16" t="s">
        <v>607</v>
      </c>
    </row>
    <row r="579" s="11" customFormat="1">
      <c r="B579" s="210"/>
      <c r="C579" s="211"/>
      <c r="D579" s="212" t="s">
        <v>150</v>
      </c>
      <c r="E579" s="213" t="s">
        <v>1</v>
      </c>
      <c r="F579" s="214" t="s">
        <v>253</v>
      </c>
      <c r="G579" s="211"/>
      <c r="H579" s="213" t="s">
        <v>1</v>
      </c>
      <c r="I579" s="215"/>
      <c r="J579" s="211"/>
      <c r="K579" s="211"/>
      <c r="L579" s="216"/>
      <c r="M579" s="217"/>
      <c r="N579" s="218"/>
      <c r="O579" s="218"/>
      <c r="P579" s="218"/>
      <c r="Q579" s="218"/>
      <c r="R579" s="218"/>
      <c r="S579" s="218"/>
      <c r="T579" s="219"/>
      <c r="AT579" s="220" t="s">
        <v>150</v>
      </c>
      <c r="AU579" s="220" t="s">
        <v>80</v>
      </c>
      <c r="AV579" s="11" t="s">
        <v>78</v>
      </c>
      <c r="AW579" s="11" t="s">
        <v>35</v>
      </c>
      <c r="AX579" s="11" t="s">
        <v>73</v>
      </c>
      <c r="AY579" s="220" t="s">
        <v>141</v>
      </c>
    </row>
    <row r="580" s="11" customFormat="1">
      <c r="B580" s="210"/>
      <c r="C580" s="211"/>
      <c r="D580" s="212" t="s">
        <v>150</v>
      </c>
      <c r="E580" s="213" t="s">
        <v>1</v>
      </c>
      <c r="F580" s="214" t="s">
        <v>254</v>
      </c>
      <c r="G580" s="211"/>
      <c r="H580" s="213" t="s">
        <v>1</v>
      </c>
      <c r="I580" s="215"/>
      <c r="J580" s="211"/>
      <c r="K580" s="211"/>
      <c r="L580" s="216"/>
      <c r="M580" s="217"/>
      <c r="N580" s="218"/>
      <c r="O580" s="218"/>
      <c r="P580" s="218"/>
      <c r="Q580" s="218"/>
      <c r="R580" s="218"/>
      <c r="S580" s="218"/>
      <c r="T580" s="219"/>
      <c r="AT580" s="220" t="s">
        <v>150</v>
      </c>
      <c r="AU580" s="220" t="s">
        <v>80</v>
      </c>
      <c r="AV580" s="11" t="s">
        <v>78</v>
      </c>
      <c r="AW580" s="11" t="s">
        <v>35</v>
      </c>
      <c r="AX580" s="11" t="s">
        <v>73</v>
      </c>
      <c r="AY580" s="220" t="s">
        <v>141</v>
      </c>
    </row>
    <row r="581" s="11" customFormat="1">
      <c r="B581" s="210"/>
      <c r="C581" s="211"/>
      <c r="D581" s="212" t="s">
        <v>150</v>
      </c>
      <c r="E581" s="213" t="s">
        <v>1</v>
      </c>
      <c r="F581" s="214" t="s">
        <v>602</v>
      </c>
      <c r="G581" s="211"/>
      <c r="H581" s="213" t="s">
        <v>1</v>
      </c>
      <c r="I581" s="215"/>
      <c r="J581" s="211"/>
      <c r="K581" s="211"/>
      <c r="L581" s="216"/>
      <c r="M581" s="217"/>
      <c r="N581" s="218"/>
      <c r="O581" s="218"/>
      <c r="P581" s="218"/>
      <c r="Q581" s="218"/>
      <c r="R581" s="218"/>
      <c r="S581" s="218"/>
      <c r="T581" s="219"/>
      <c r="AT581" s="220" t="s">
        <v>150</v>
      </c>
      <c r="AU581" s="220" t="s">
        <v>80</v>
      </c>
      <c r="AV581" s="11" t="s">
        <v>78</v>
      </c>
      <c r="AW581" s="11" t="s">
        <v>35</v>
      </c>
      <c r="AX581" s="11" t="s">
        <v>73</v>
      </c>
      <c r="AY581" s="220" t="s">
        <v>141</v>
      </c>
    </row>
    <row r="582" s="12" customFormat="1">
      <c r="B582" s="221"/>
      <c r="C582" s="222"/>
      <c r="D582" s="212" t="s">
        <v>150</v>
      </c>
      <c r="E582" s="223" t="s">
        <v>1</v>
      </c>
      <c r="F582" s="224" t="s">
        <v>608</v>
      </c>
      <c r="G582" s="222"/>
      <c r="H582" s="225">
        <v>3</v>
      </c>
      <c r="I582" s="226"/>
      <c r="J582" s="222"/>
      <c r="K582" s="222"/>
      <c r="L582" s="227"/>
      <c r="M582" s="228"/>
      <c r="N582" s="229"/>
      <c r="O582" s="229"/>
      <c r="P582" s="229"/>
      <c r="Q582" s="229"/>
      <c r="R582" s="229"/>
      <c r="S582" s="229"/>
      <c r="T582" s="230"/>
      <c r="AT582" s="231" t="s">
        <v>150</v>
      </c>
      <c r="AU582" s="231" t="s">
        <v>80</v>
      </c>
      <c r="AV582" s="12" t="s">
        <v>80</v>
      </c>
      <c r="AW582" s="12" t="s">
        <v>35</v>
      </c>
      <c r="AX582" s="12" t="s">
        <v>78</v>
      </c>
      <c r="AY582" s="231" t="s">
        <v>141</v>
      </c>
    </row>
    <row r="583" s="1" customFormat="1" ht="14.4" customHeight="1">
      <c r="B583" s="37"/>
      <c r="C583" s="198" t="s">
        <v>609</v>
      </c>
      <c r="D583" s="198" t="s">
        <v>143</v>
      </c>
      <c r="E583" s="199" t="s">
        <v>610</v>
      </c>
      <c r="F583" s="200" t="s">
        <v>611</v>
      </c>
      <c r="G583" s="201" t="s">
        <v>479</v>
      </c>
      <c r="H583" s="202">
        <v>5</v>
      </c>
      <c r="I583" s="203"/>
      <c r="J583" s="204">
        <f>ROUND(I583*H583,2)</f>
        <v>0</v>
      </c>
      <c r="K583" s="200" t="s">
        <v>147</v>
      </c>
      <c r="L583" s="42"/>
      <c r="M583" s="205" t="s">
        <v>1</v>
      </c>
      <c r="N583" s="206" t="s">
        <v>44</v>
      </c>
      <c r="O583" s="78"/>
      <c r="P583" s="207">
        <f>O583*H583</f>
        <v>0</v>
      </c>
      <c r="Q583" s="207">
        <v>0</v>
      </c>
      <c r="R583" s="207">
        <f>Q583*H583</f>
        <v>0</v>
      </c>
      <c r="S583" s="207">
        <v>0.012</v>
      </c>
      <c r="T583" s="208">
        <f>S583*H583</f>
        <v>0.059999999999999998</v>
      </c>
      <c r="AR583" s="16" t="s">
        <v>148</v>
      </c>
      <c r="AT583" s="16" t="s">
        <v>143</v>
      </c>
      <c r="AU583" s="16" t="s">
        <v>80</v>
      </c>
      <c r="AY583" s="16" t="s">
        <v>141</v>
      </c>
      <c r="BE583" s="209">
        <f>IF(N583="základní",J583,0)</f>
        <v>0</v>
      </c>
      <c r="BF583" s="209">
        <f>IF(N583="snížená",J583,0)</f>
        <v>0</v>
      </c>
      <c r="BG583" s="209">
        <f>IF(N583="zákl. přenesená",J583,0)</f>
        <v>0</v>
      </c>
      <c r="BH583" s="209">
        <f>IF(N583="sníž. přenesená",J583,0)</f>
        <v>0</v>
      </c>
      <c r="BI583" s="209">
        <f>IF(N583="nulová",J583,0)</f>
        <v>0</v>
      </c>
      <c r="BJ583" s="16" t="s">
        <v>78</v>
      </c>
      <c r="BK583" s="209">
        <f>ROUND(I583*H583,2)</f>
        <v>0</v>
      </c>
      <c r="BL583" s="16" t="s">
        <v>148</v>
      </c>
      <c r="BM583" s="16" t="s">
        <v>612</v>
      </c>
    </row>
    <row r="584" s="11" customFormat="1">
      <c r="B584" s="210"/>
      <c r="C584" s="211"/>
      <c r="D584" s="212" t="s">
        <v>150</v>
      </c>
      <c r="E584" s="213" t="s">
        <v>1</v>
      </c>
      <c r="F584" s="214" t="s">
        <v>253</v>
      </c>
      <c r="G584" s="211"/>
      <c r="H584" s="213" t="s">
        <v>1</v>
      </c>
      <c r="I584" s="215"/>
      <c r="J584" s="211"/>
      <c r="K584" s="211"/>
      <c r="L584" s="216"/>
      <c r="M584" s="217"/>
      <c r="N584" s="218"/>
      <c r="O584" s="218"/>
      <c r="P584" s="218"/>
      <c r="Q584" s="218"/>
      <c r="R584" s="218"/>
      <c r="S584" s="218"/>
      <c r="T584" s="219"/>
      <c r="AT584" s="220" t="s">
        <v>150</v>
      </c>
      <c r="AU584" s="220" t="s">
        <v>80</v>
      </c>
      <c r="AV584" s="11" t="s">
        <v>78</v>
      </c>
      <c r="AW584" s="11" t="s">
        <v>35</v>
      </c>
      <c r="AX584" s="11" t="s">
        <v>73</v>
      </c>
      <c r="AY584" s="220" t="s">
        <v>141</v>
      </c>
    </row>
    <row r="585" s="11" customFormat="1">
      <c r="B585" s="210"/>
      <c r="C585" s="211"/>
      <c r="D585" s="212" t="s">
        <v>150</v>
      </c>
      <c r="E585" s="213" t="s">
        <v>1</v>
      </c>
      <c r="F585" s="214" t="s">
        <v>254</v>
      </c>
      <c r="G585" s="211"/>
      <c r="H585" s="213" t="s">
        <v>1</v>
      </c>
      <c r="I585" s="215"/>
      <c r="J585" s="211"/>
      <c r="K585" s="211"/>
      <c r="L585" s="216"/>
      <c r="M585" s="217"/>
      <c r="N585" s="218"/>
      <c r="O585" s="218"/>
      <c r="P585" s="218"/>
      <c r="Q585" s="218"/>
      <c r="R585" s="218"/>
      <c r="S585" s="218"/>
      <c r="T585" s="219"/>
      <c r="AT585" s="220" t="s">
        <v>150</v>
      </c>
      <c r="AU585" s="220" t="s">
        <v>80</v>
      </c>
      <c r="AV585" s="11" t="s">
        <v>78</v>
      </c>
      <c r="AW585" s="11" t="s">
        <v>35</v>
      </c>
      <c r="AX585" s="11" t="s">
        <v>73</v>
      </c>
      <c r="AY585" s="220" t="s">
        <v>141</v>
      </c>
    </row>
    <row r="586" s="11" customFormat="1">
      <c r="B586" s="210"/>
      <c r="C586" s="211"/>
      <c r="D586" s="212" t="s">
        <v>150</v>
      </c>
      <c r="E586" s="213" t="s">
        <v>1</v>
      </c>
      <c r="F586" s="214" t="s">
        <v>602</v>
      </c>
      <c r="G586" s="211"/>
      <c r="H586" s="213" t="s">
        <v>1</v>
      </c>
      <c r="I586" s="215"/>
      <c r="J586" s="211"/>
      <c r="K586" s="211"/>
      <c r="L586" s="216"/>
      <c r="M586" s="217"/>
      <c r="N586" s="218"/>
      <c r="O586" s="218"/>
      <c r="P586" s="218"/>
      <c r="Q586" s="218"/>
      <c r="R586" s="218"/>
      <c r="S586" s="218"/>
      <c r="T586" s="219"/>
      <c r="AT586" s="220" t="s">
        <v>150</v>
      </c>
      <c r="AU586" s="220" t="s">
        <v>80</v>
      </c>
      <c r="AV586" s="11" t="s">
        <v>78</v>
      </c>
      <c r="AW586" s="11" t="s">
        <v>35</v>
      </c>
      <c r="AX586" s="11" t="s">
        <v>73</v>
      </c>
      <c r="AY586" s="220" t="s">
        <v>141</v>
      </c>
    </row>
    <row r="587" s="11" customFormat="1">
      <c r="B587" s="210"/>
      <c r="C587" s="211"/>
      <c r="D587" s="212" t="s">
        <v>150</v>
      </c>
      <c r="E587" s="213" t="s">
        <v>1</v>
      </c>
      <c r="F587" s="214" t="s">
        <v>613</v>
      </c>
      <c r="G587" s="211"/>
      <c r="H587" s="213" t="s">
        <v>1</v>
      </c>
      <c r="I587" s="215"/>
      <c r="J587" s="211"/>
      <c r="K587" s="211"/>
      <c r="L587" s="216"/>
      <c r="M587" s="217"/>
      <c r="N587" s="218"/>
      <c r="O587" s="218"/>
      <c r="P587" s="218"/>
      <c r="Q587" s="218"/>
      <c r="R587" s="218"/>
      <c r="S587" s="218"/>
      <c r="T587" s="219"/>
      <c r="AT587" s="220" t="s">
        <v>150</v>
      </c>
      <c r="AU587" s="220" t="s">
        <v>80</v>
      </c>
      <c r="AV587" s="11" t="s">
        <v>78</v>
      </c>
      <c r="AW587" s="11" t="s">
        <v>35</v>
      </c>
      <c r="AX587" s="11" t="s">
        <v>73</v>
      </c>
      <c r="AY587" s="220" t="s">
        <v>141</v>
      </c>
    </row>
    <row r="588" s="12" customFormat="1">
      <c r="B588" s="221"/>
      <c r="C588" s="222"/>
      <c r="D588" s="212" t="s">
        <v>150</v>
      </c>
      <c r="E588" s="223" t="s">
        <v>1</v>
      </c>
      <c r="F588" s="224" t="s">
        <v>614</v>
      </c>
      <c r="G588" s="222"/>
      <c r="H588" s="225">
        <v>3</v>
      </c>
      <c r="I588" s="226"/>
      <c r="J588" s="222"/>
      <c r="K588" s="222"/>
      <c r="L588" s="227"/>
      <c r="M588" s="228"/>
      <c r="N588" s="229"/>
      <c r="O588" s="229"/>
      <c r="P588" s="229"/>
      <c r="Q588" s="229"/>
      <c r="R588" s="229"/>
      <c r="S588" s="229"/>
      <c r="T588" s="230"/>
      <c r="AT588" s="231" t="s">
        <v>150</v>
      </c>
      <c r="AU588" s="231" t="s">
        <v>80</v>
      </c>
      <c r="AV588" s="12" t="s">
        <v>80</v>
      </c>
      <c r="AW588" s="12" t="s">
        <v>35</v>
      </c>
      <c r="AX588" s="12" t="s">
        <v>73</v>
      </c>
      <c r="AY588" s="231" t="s">
        <v>141</v>
      </c>
    </row>
    <row r="589" s="11" customFormat="1">
      <c r="B589" s="210"/>
      <c r="C589" s="211"/>
      <c r="D589" s="212" t="s">
        <v>150</v>
      </c>
      <c r="E589" s="213" t="s">
        <v>1</v>
      </c>
      <c r="F589" s="214" t="s">
        <v>253</v>
      </c>
      <c r="G589" s="211"/>
      <c r="H589" s="213" t="s">
        <v>1</v>
      </c>
      <c r="I589" s="215"/>
      <c r="J589" s="211"/>
      <c r="K589" s="211"/>
      <c r="L589" s="216"/>
      <c r="M589" s="217"/>
      <c r="N589" s="218"/>
      <c r="O589" s="218"/>
      <c r="P589" s="218"/>
      <c r="Q589" s="218"/>
      <c r="R589" s="218"/>
      <c r="S589" s="218"/>
      <c r="T589" s="219"/>
      <c r="AT589" s="220" t="s">
        <v>150</v>
      </c>
      <c r="AU589" s="220" t="s">
        <v>80</v>
      </c>
      <c r="AV589" s="11" t="s">
        <v>78</v>
      </c>
      <c r="AW589" s="11" t="s">
        <v>35</v>
      </c>
      <c r="AX589" s="11" t="s">
        <v>73</v>
      </c>
      <c r="AY589" s="220" t="s">
        <v>141</v>
      </c>
    </row>
    <row r="590" s="11" customFormat="1">
      <c r="B590" s="210"/>
      <c r="C590" s="211"/>
      <c r="D590" s="212" t="s">
        <v>150</v>
      </c>
      <c r="E590" s="213" t="s">
        <v>1</v>
      </c>
      <c r="F590" s="214" t="s">
        <v>254</v>
      </c>
      <c r="G590" s="211"/>
      <c r="H590" s="213" t="s">
        <v>1</v>
      </c>
      <c r="I590" s="215"/>
      <c r="J590" s="211"/>
      <c r="K590" s="211"/>
      <c r="L590" s="216"/>
      <c r="M590" s="217"/>
      <c r="N590" s="218"/>
      <c r="O590" s="218"/>
      <c r="P590" s="218"/>
      <c r="Q590" s="218"/>
      <c r="R590" s="218"/>
      <c r="S590" s="218"/>
      <c r="T590" s="219"/>
      <c r="AT590" s="220" t="s">
        <v>150</v>
      </c>
      <c r="AU590" s="220" t="s">
        <v>80</v>
      </c>
      <c r="AV590" s="11" t="s">
        <v>78</v>
      </c>
      <c r="AW590" s="11" t="s">
        <v>35</v>
      </c>
      <c r="AX590" s="11" t="s">
        <v>73</v>
      </c>
      <c r="AY590" s="220" t="s">
        <v>141</v>
      </c>
    </row>
    <row r="591" s="11" customFormat="1">
      <c r="B591" s="210"/>
      <c r="C591" s="211"/>
      <c r="D591" s="212" t="s">
        <v>150</v>
      </c>
      <c r="E591" s="213" t="s">
        <v>1</v>
      </c>
      <c r="F591" s="214" t="s">
        <v>255</v>
      </c>
      <c r="G591" s="211"/>
      <c r="H591" s="213" t="s">
        <v>1</v>
      </c>
      <c r="I591" s="215"/>
      <c r="J591" s="211"/>
      <c r="K591" s="211"/>
      <c r="L591" s="216"/>
      <c r="M591" s="217"/>
      <c r="N591" s="218"/>
      <c r="O591" s="218"/>
      <c r="P591" s="218"/>
      <c r="Q591" s="218"/>
      <c r="R591" s="218"/>
      <c r="S591" s="218"/>
      <c r="T591" s="219"/>
      <c r="AT591" s="220" t="s">
        <v>150</v>
      </c>
      <c r="AU591" s="220" t="s">
        <v>80</v>
      </c>
      <c r="AV591" s="11" t="s">
        <v>78</v>
      </c>
      <c r="AW591" s="11" t="s">
        <v>35</v>
      </c>
      <c r="AX591" s="11" t="s">
        <v>73</v>
      </c>
      <c r="AY591" s="220" t="s">
        <v>141</v>
      </c>
    </row>
    <row r="592" s="11" customFormat="1">
      <c r="B592" s="210"/>
      <c r="C592" s="211"/>
      <c r="D592" s="212" t="s">
        <v>150</v>
      </c>
      <c r="E592" s="213" t="s">
        <v>1</v>
      </c>
      <c r="F592" s="214" t="s">
        <v>615</v>
      </c>
      <c r="G592" s="211"/>
      <c r="H592" s="213" t="s">
        <v>1</v>
      </c>
      <c r="I592" s="215"/>
      <c r="J592" s="211"/>
      <c r="K592" s="211"/>
      <c r="L592" s="216"/>
      <c r="M592" s="217"/>
      <c r="N592" s="218"/>
      <c r="O592" s="218"/>
      <c r="P592" s="218"/>
      <c r="Q592" s="218"/>
      <c r="R592" s="218"/>
      <c r="S592" s="218"/>
      <c r="T592" s="219"/>
      <c r="AT592" s="220" t="s">
        <v>150</v>
      </c>
      <c r="AU592" s="220" t="s">
        <v>80</v>
      </c>
      <c r="AV592" s="11" t="s">
        <v>78</v>
      </c>
      <c r="AW592" s="11" t="s">
        <v>35</v>
      </c>
      <c r="AX592" s="11" t="s">
        <v>73</v>
      </c>
      <c r="AY592" s="220" t="s">
        <v>141</v>
      </c>
    </row>
    <row r="593" s="11" customFormat="1">
      <c r="B593" s="210"/>
      <c r="C593" s="211"/>
      <c r="D593" s="212" t="s">
        <v>150</v>
      </c>
      <c r="E593" s="213" t="s">
        <v>1</v>
      </c>
      <c r="F593" s="214" t="s">
        <v>256</v>
      </c>
      <c r="G593" s="211"/>
      <c r="H593" s="213" t="s">
        <v>1</v>
      </c>
      <c r="I593" s="215"/>
      <c r="J593" s="211"/>
      <c r="K593" s="211"/>
      <c r="L593" s="216"/>
      <c r="M593" s="217"/>
      <c r="N593" s="218"/>
      <c r="O593" s="218"/>
      <c r="P593" s="218"/>
      <c r="Q593" s="218"/>
      <c r="R593" s="218"/>
      <c r="S593" s="218"/>
      <c r="T593" s="219"/>
      <c r="AT593" s="220" t="s">
        <v>150</v>
      </c>
      <c r="AU593" s="220" t="s">
        <v>80</v>
      </c>
      <c r="AV593" s="11" t="s">
        <v>78</v>
      </c>
      <c r="AW593" s="11" t="s">
        <v>35</v>
      </c>
      <c r="AX593" s="11" t="s">
        <v>73</v>
      </c>
      <c r="AY593" s="220" t="s">
        <v>141</v>
      </c>
    </row>
    <row r="594" s="12" customFormat="1">
      <c r="B594" s="221"/>
      <c r="C594" s="222"/>
      <c r="D594" s="212" t="s">
        <v>150</v>
      </c>
      <c r="E594" s="223" t="s">
        <v>1</v>
      </c>
      <c r="F594" s="224" t="s">
        <v>616</v>
      </c>
      <c r="G594" s="222"/>
      <c r="H594" s="225">
        <v>1</v>
      </c>
      <c r="I594" s="226"/>
      <c r="J594" s="222"/>
      <c r="K594" s="222"/>
      <c r="L594" s="227"/>
      <c r="M594" s="228"/>
      <c r="N594" s="229"/>
      <c r="O594" s="229"/>
      <c r="P594" s="229"/>
      <c r="Q594" s="229"/>
      <c r="R594" s="229"/>
      <c r="S594" s="229"/>
      <c r="T594" s="230"/>
      <c r="AT594" s="231" t="s">
        <v>150</v>
      </c>
      <c r="AU594" s="231" t="s">
        <v>80</v>
      </c>
      <c r="AV594" s="12" t="s">
        <v>80</v>
      </c>
      <c r="AW594" s="12" t="s">
        <v>35</v>
      </c>
      <c r="AX594" s="12" t="s">
        <v>73</v>
      </c>
      <c r="AY594" s="231" t="s">
        <v>141</v>
      </c>
    </row>
    <row r="595" s="12" customFormat="1">
      <c r="B595" s="221"/>
      <c r="C595" s="222"/>
      <c r="D595" s="212" t="s">
        <v>150</v>
      </c>
      <c r="E595" s="223" t="s">
        <v>1</v>
      </c>
      <c r="F595" s="224" t="s">
        <v>617</v>
      </c>
      <c r="G595" s="222"/>
      <c r="H595" s="225">
        <v>1</v>
      </c>
      <c r="I595" s="226"/>
      <c r="J595" s="222"/>
      <c r="K595" s="222"/>
      <c r="L595" s="227"/>
      <c r="M595" s="228"/>
      <c r="N595" s="229"/>
      <c r="O595" s="229"/>
      <c r="P595" s="229"/>
      <c r="Q595" s="229"/>
      <c r="R595" s="229"/>
      <c r="S595" s="229"/>
      <c r="T595" s="230"/>
      <c r="AT595" s="231" t="s">
        <v>150</v>
      </c>
      <c r="AU595" s="231" t="s">
        <v>80</v>
      </c>
      <c r="AV595" s="12" t="s">
        <v>80</v>
      </c>
      <c r="AW595" s="12" t="s">
        <v>35</v>
      </c>
      <c r="AX595" s="12" t="s">
        <v>73</v>
      </c>
      <c r="AY595" s="231" t="s">
        <v>141</v>
      </c>
    </row>
    <row r="596" s="13" customFormat="1">
      <c r="B596" s="232"/>
      <c r="C596" s="233"/>
      <c r="D596" s="212" t="s">
        <v>150</v>
      </c>
      <c r="E596" s="234" t="s">
        <v>1</v>
      </c>
      <c r="F596" s="235" t="s">
        <v>155</v>
      </c>
      <c r="G596" s="233"/>
      <c r="H596" s="236">
        <v>5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AT596" s="242" t="s">
        <v>150</v>
      </c>
      <c r="AU596" s="242" t="s">
        <v>80</v>
      </c>
      <c r="AV596" s="13" t="s">
        <v>148</v>
      </c>
      <c r="AW596" s="13" t="s">
        <v>35</v>
      </c>
      <c r="AX596" s="13" t="s">
        <v>78</v>
      </c>
      <c r="AY596" s="242" t="s">
        <v>141</v>
      </c>
    </row>
    <row r="597" s="1" customFormat="1" ht="14.4" customHeight="1">
      <c r="B597" s="37"/>
      <c r="C597" s="198" t="s">
        <v>618</v>
      </c>
      <c r="D597" s="198" t="s">
        <v>143</v>
      </c>
      <c r="E597" s="199" t="s">
        <v>619</v>
      </c>
      <c r="F597" s="200" t="s">
        <v>620</v>
      </c>
      <c r="G597" s="201" t="s">
        <v>479</v>
      </c>
      <c r="H597" s="202">
        <v>3</v>
      </c>
      <c r="I597" s="203"/>
      <c r="J597" s="204">
        <f>ROUND(I597*H597,2)</f>
        <v>0</v>
      </c>
      <c r="K597" s="200" t="s">
        <v>147</v>
      </c>
      <c r="L597" s="42"/>
      <c r="M597" s="205" t="s">
        <v>1</v>
      </c>
      <c r="N597" s="206" t="s">
        <v>44</v>
      </c>
      <c r="O597" s="78"/>
      <c r="P597" s="207">
        <f>O597*H597</f>
        <v>0</v>
      </c>
      <c r="Q597" s="207">
        <v>0</v>
      </c>
      <c r="R597" s="207">
        <f>Q597*H597</f>
        <v>0</v>
      </c>
      <c r="S597" s="207">
        <v>0.031</v>
      </c>
      <c r="T597" s="208">
        <f>S597*H597</f>
        <v>0.092999999999999999</v>
      </c>
      <c r="AR597" s="16" t="s">
        <v>148</v>
      </c>
      <c r="AT597" s="16" t="s">
        <v>143</v>
      </c>
      <c r="AU597" s="16" t="s">
        <v>80</v>
      </c>
      <c r="AY597" s="16" t="s">
        <v>141</v>
      </c>
      <c r="BE597" s="209">
        <f>IF(N597="základní",J597,0)</f>
        <v>0</v>
      </c>
      <c r="BF597" s="209">
        <f>IF(N597="snížená",J597,0)</f>
        <v>0</v>
      </c>
      <c r="BG597" s="209">
        <f>IF(N597="zákl. přenesená",J597,0)</f>
        <v>0</v>
      </c>
      <c r="BH597" s="209">
        <f>IF(N597="sníž. přenesená",J597,0)</f>
        <v>0</v>
      </c>
      <c r="BI597" s="209">
        <f>IF(N597="nulová",J597,0)</f>
        <v>0</v>
      </c>
      <c r="BJ597" s="16" t="s">
        <v>78</v>
      </c>
      <c r="BK597" s="209">
        <f>ROUND(I597*H597,2)</f>
        <v>0</v>
      </c>
      <c r="BL597" s="16" t="s">
        <v>148</v>
      </c>
      <c r="BM597" s="16" t="s">
        <v>621</v>
      </c>
    </row>
    <row r="598" s="11" customFormat="1">
      <c r="B598" s="210"/>
      <c r="C598" s="211"/>
      <c r="D598" s="212" t="s">
        <v>150</v>
      </c>
      <c r="E598" s="213" t="s">
        <v>1</v>
      </c>
      <c r="F598" s="214" t="s">
        <v>216</v>
      </c>
      <c r="G598" s="211"/>
      <c r="H598" s="213" t="s">
        <v>1</v>
      </c>
      <c r="I598" s="215"/>
      <c r="J598" s="211"/>
      <c r="K598" s="211"/>
      <c r="L598" s="216"/>
      <c r="M598" s="217"/>
      <c r="N598" s="218"/>
      <c r="O598" s="218"/>
      <c r="P598" s="218"/>
      <c r="Q598" s="218"/>
      <c r="R598" s="218"/>
      <c r="S598" s="218"/>
      <c r="T598" s="219"/>
      <c r="AT598" s="220" t="s">
        <v>150</v>
      </c>
      <c r="AU598" s="220" t="s">
        <v>80</v>
      </c>
      <c r="AV598" s="11" t="s">
        <v>78</v>
      </c>
      <c r="AW598" s="11" t="s">
        <v>35</v>
      </c>
      <c r="AX598" s="11" t="s">
        <v>73</v>
      </c>
      <c r="AY598" s="220" t="s">
        <v>141</v>
      </c>
    </row>
    <row r="599" s="12" customFormat="1">
      <c r="B599" s="221"/>
      <c r="C599" s="222"/>
      <c r="D599" s="212" t="s">
        <v>150</v>
      </c>
      <c r="E599" s="223" t="s">
        <v>1</v>
      </c>
      <c r="F599" s="224" t="s">
        <v>622</v>
      </c>
      <c r="G599" s="222"/>
      <c r="H599" s="225">
        <v>2</v>
      </c>
      <c r="I599" s="226"/>
      <c r="J599" s="222"/>
      <c r="K599" s="222"/>
      <c r="L599" s="227"/>
      <c r="M599" s="228"/>
      <c r="N599" s="229"/>
      <c r="O599" s="229"/>
      <c r="P599" s="229"/>
      <c r="Q599" s="229"/>
      <c r="R599" s="229"/>
      <c r="S599" s="229"/>
      <c r="T599" s="230"/>
      <c r="AT599" s="231" t="s">
        <v>150</v>
      </c>
      <c r="AU599" s="231" t="s">
        <v>80</v>
      </c>
      <c r="AV599" s="12" t="s">
        <v>80</v>
      </c>
      <c r="AW599" s="12" t="s">
        <v>35</v>
      </c>
      <c r="AX599" s="12" t="s">
        <v>73</v>
      </c>
      <c r="AY599" s="231" t="s">
        <v>141</v>
      </c>
    </row>
    <row r="600" s="12" customFormat="1">
      <c r="B600" s="221"/>
      <c r="C600" s="222"/>
      <c r="D600" s="212" t="s">
        <v>150</v>
      </c>
      <c r="E600" s="223" t="s">
        <v>1</v>
      </c>
      <c r="F600" s="224" t="s">
        <v>623</v>
      </c>
      <c r="G600" s="222"/>
      <c r="H600" s="225">
        <v>1</v>
      </c>
      <c r="I600" s="226"/>
      <c r="J600" s="222"/>
      <c r="K600" s="222"/>
      <c r="L600" s="227"/>
      <c r="M600" s="228"/>
      <c r="N600" s="229"/>
      <c r="O600" s="229"/>
      <c r="P600" s="229"/>
      <c r="Q600" s="229"/>
      <c r="R600" s="229"/>
      <c r="S600" s="229"/>
      <c r="T600" s="230"/>
      <c r="AT600" s="231" t="s">
        <v>150</v>
      </c>
      <c r="AU600" s="231" t="s">
        <v>80</v>
      </c>
      <c r="AV600" s="12" t="s">
        <v>80</v>
      </c>
      <c r="AW600" s="12" t="s">
        <v>35</v>
      </c>
      <c r="AX600" s="12" t="s">
        <v>73</v>
      </c>
      <c r="AY600" s="231" t="s">
        <v>141</v>
      </c>
    </row>
    <row r="601" s="13" customFormat="1">
      <c r="B601" s="232"/>
      <c r="C601" s="233"/>
      <c r="D601" s="212" t="s">
        <v>150</v>
      </c>
      <c r="E601" s="234" t="s">
        <v>1</v>
      </c>
      <c r="F601" s="235" t="s">
        <v>155</v>
      </c>
      <c r="G601" s="233"/>
      <c r="H601" s="236">
        <v>3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AT601" s="242" t="s">
        <v>150</v>
      </c>
      <c r="AU601" s="242" t="s">
        <v>80</v>
      </c>
      <c r="AV601" s="13" t="s">
        <v>148</v>
      </c>
      <c r="AW601" s="13" t="s">
        <v>35</v>
      </c>
      <c r="AX601" s="13" t="s">
        <v>78</v>
      </c>
      <c r="AY601" s="242" t="s">
        <v>141</v>
      </c>
    </row>
    <row r="602" s="1" customFormat="1" ht="14.4" customHeight="1">
      <c r="B602" s="37"/>
      <c r="C602" s="198" t="s">
        <v>624</v>
      </c>
      <c r="D602" s="198" t="s">
        <v>143</v>
      </c>
      <c r="E602" s="199" t="s">
        <v>625</v>
      </c>
      <c r="F602" s="200" t="s">
        <v>626</v>
      </c>
      <c r="G602" s="201" t="s">
        <v>479</v>
      </c>
      <c r="H602" s="202">
        <v>4</v>
      </c>
      <c r="I602" s="203"/>
      <c r="J602" s="204">
        <f>ROUND(I602*H602,2)</f>
        <v>0</v>
      </c>
      <c r="K602" s="200" t="s">
        <v>147</v>
      </c>
      <c r="L602" s="42"/>
      <c r="M602" s="205" t="s">
        <v>1</v>
      </c>
      <c r="N602" s="206" t="s">
        <v>44</v>
      </c>
      <c r="O602" s="78"/>
      <c r="P602" s="207">
        <f>O602*H602</f>
        <v>0</v>
      </c>
      <c r="Q602" s="207">
        <v>0</v>
      </c>
      <c r="R602" s="207">
        <f>Q602*H602</f>
        <v>0</v>
      </c>
      <c r="S602" s="207">
        <v>0.097000000000000003</v>
      </c>
      <c r="T602" s="208">
        <f>S602*H602</f>
        <v>0.38800000000000001</v>
      </c>
      <c r="AR602" s="16" t="s">
        <v>148</v>
      </c>
      <c r="AT602" s="16" t="s">
        <v>143</v>
      </c>
      <c r="AU602" s="16" t="s">
        <v>80</v>
      </c>
      <c r="AY602" s="16" t="s">
        <v>141</v>
      </c>
      <c r="BE602" s="209">
        <f>IF(N602="základní",J602,0)</f>
        <v>0</v>
      </c>
      <c r="BF602" s="209">
        <f>IF(N602="snížená",J602,0)</f>
        <v>0</v>
      </c>
      <c r="BG602" s="209">
        <f>IF(N602="zákl. přenesená",J602,0)</f>
        <v>0</v>
      </c>
      <c r="BH602" s="209">
        <f>IF(N602="sníž. přenesená",J602,0)</f>
        <v>0</v>
      </c>
      <c r="BI602" s="209">
        <f>IF(N602="nulová",J602,0)</f>
        <v>0</v>
      </c>
      <c r="BJ602" s="16" t="s">
        <v>78</v>
      </c>
      <c r="BK602" s="209">
        <f>ROUND(I602*H602,2)</f>
        <v>0</v>
      </c>
      <c r="BL602" s="16" t="s">
        <v>148</v>
      </c>
      <c r="BM602" s="16" t="s">
        <v>627</v>
      </c>
    </row>
    <row r="603" s="11" customFormat="1">
      <c r="B603" s="210"/>
      <c r="C603" s="211"/>
      <c r="D603" s="212" t="s">
        <v>150</v>
      </c>
      <c r="E603" s="213" t="s">
        <v>1</v>
      </c>
      <c r="F603" s="214" t="s">
        <v>216</v>
      </c>
      <c r="G603" s="211"/>
      <c r="H603" s="213" t="s">
        <v>1</v>
      </c>
      <c r="I603" s="215"/>
      <c r="J603" s="211"/>
      <c r="K603" s="211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150</v>
      </c>
      <c r="AU603" s="220" t="s">
        <v>80</v>
      </c>
      <c r="AV603" s="11" t="s">
        <v>78</v>
      </c>
      <c r="AW603" s="11" t="s">
        <v>35</v>
      </c>
      <c r="AX603" s="11" t="s">
        <v>73</v>
      </c>
      <c r="AY603" s="220" t="s">
        <v>141</v>
      </c>
    </row>
    <row r="604" s="12" customFormat="1">
      <c r="B604" s="221"/>
      <c r="C604" s="222"/>
      <c r="D604" s="212" t="s">
        <v>150</v>
      </c>
      <c r="E604" s="223" t="s">
        <v>1</v>
      </c>
      <c r="F604" s="224" t="s">
        <v>628</v>
      </c>
      <c r="G604" s="222"/>
      <c r="H604" s="225">
        <v>2</v>
      </c>
      <c r="I604" s="226"/>
      <c r="J604" s="222"/>
      <c r="K604" s="222"/>
      <c r="L604" s="227"/>
      <c r="M604" s="228"/>
      <c r="N604" s="229"/>
      <c r="O604" s="229"/>
      <c r="P604" s="229"/>
      <c r="Q604" s="229"/>
      <c r="R604" s="229"/>
      <c r="S604" s="229"/>
      <c r="T604" s="230"/>
      <c r="AT604" s="231" t="s">
        <v>150</v>
      </c>
      <c r="AU604" s="231" t="s">
        <v>80</v>
      </c>
      <c r="AV604" s="12" t="s">
        <v>80</v>
      </c>
      <c r="AW604" s="12" t="s">
        <v>35</v>
      </c>
      <c r="AX604" s="12" t="s">
        <v>73</v>
      </c>
      <c r="AY604" s="231" t="s">
        <v>141</v>
      </c>
    </row>
    <row r="605" s="11" customFormat="1">
      <c r="B605" s="210"/>
      <c r="C605" s="211"/>
      <c r="D605" s="212" t="s">
        <v>150</v>
      </c>
      <c r="E605" s="213" t="s">
        <v>1</v>
      </c>
      <c r="F605" s="214" t="s">
        <v>629</v>
      </c>
      <c r="G605" s="211"/>
      <c r="H605" s="213" t="s">
        <v>1</v>
      </c>
      <c r="I605" s="215"/>
      <c r="J605" s="211"/>
      <c r="K605" s="211"/>
      <c r="L605" s="216"/>
      <c r="M605" s="217"/>
      <c r="N605" s="218"/>
      <c r="O605" s="218"/>
      <c r="P605" s="218"/>
      <c r="Q605" s="218"/>
      <c r="R605" s="218"/>
      <c r="S605" s="218"/>
      <c r="T605" s="219"/>
      <c r="AT605" s="220" t="s">
        <v>150</v>
      </c>
      <c r="AU605" s="220" t="s">
        <v>80</v>
      </c>
      <c r="AV605" s="11" t="s">
        <v>78</v>
      </c>
      <c r="AW605" s="11" t="s">
        <v>35</v>
      </c>
      <c r="AX605" s="11" t="s">
        <v>73</v>
      </c>
      <c r="AY605" s="220" t="s">
        <v>141</v>
      </c>
    </row>
    <row r="606" s="11" customFormat="1">
      <c r="B606" s="210"/>
      <c r="C606" s="211"/>
      <c r="D606" s="212" t="s">
        <v>150</v>
      </c>
      <c r="E606" s="213" t="s">
        <v>1</v>
      </c>
      <c r="F606" s="214" t="s">
        <v>630</v>
      </c>
      <c r="G606" s="211"/>
      <c r="H606" s="213" t="s">
        <v>1</v>
      </c>
      <c r="I606" s="215"/>
      <c r="J606" s="211"/>
      <c r="K606" s="211"/>
      <c r="L606" s="216"/>
      <c r="M606" s="217"/>
      <c r="N606" s="218"/>
      <c r="O606" s="218"/>
      <c r="P606" s="218"/>
      <c r="Q606" s="218"/>
      <c r="R606" s="218"/>
      <c r="S606" s="218"/>
      <c r="T606" s="219"/>
      <c r="AT606" s="220" t="s">
        <v>150</v>
      </c>
      <c r="AU606" s="220" t="s">
        <v>80</v>
      </c>
      <c r="AV606" s="11" t="s">
        <v>78</v>
      </c>
      <c r="AW606" s="11" t="s">
        <v>35</v>
      </c>
      <c r="AX606" s="11" t="s">
        <v>73</v>
      </c>
      <c r="AY606" s="220" t="s">
        <v>141</v>
      </c>
    </row>
    <row r="607" s="11" customFormat="1">
      <c r="B607" s="210"/>
      <c r="C607" s="211"/>
      <c r="D607" s="212" t="s">
        <v>150</v>
      </c>
      <c r="E607" s="213" t="s">
        <v>1</v>
      </c>
      <c r="F607" s="214" t="s">
        <v>631</v>
      </c>
      <c r="G607" s="211"/>
      <c r="H607" s="213" t="s">
        <v>1</v>
      </c>
      <c r="I607" s="215"/>
      <c r="J607" s="211"/>
      <c r="K607" s="211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150</v>
      </c>
      <c r="AU607" s="220" t="s">
        <v>80</v>
      </c>
      <c r="AV607" s="11" t="s">
        <v>78</v>
      </c>
      <c r="AW607" s="11" t="s">
        <v>35</v>
      </c>
      <c r="AX607" s="11" t="s">
        <v>73</v>
      </c>
      <c r="AY607" s="220" t="s">
        <v>141</v>
      </c>
    </row>
    <row r="608" s="12" customFormat="1">
      <c r="B608" s="221"/>
      <c r="C608" s="222"/>
      <c r="D608" s="212" t="s">
        <v>150</v>
      </c>
      <c r="E608" s="223" t="s">
        <v>1</v>
      </c>
      <c r="F608" s="224" t="s">
        <v>632</v>
      </c>
      <c r="G608" s="222"/>
      <c r="H608" s="225">
        <v>2</v>
      </c>
      <c r="I608" s="226"/>
      <c r="J608" s="222"/>
      <c r="K608" s="222"/>
      <c r="L608" s="227"/>
      <c r="M608" s="228"/>
      <c r="N608" s="229"/>
      <c r="O608" s="229"/>
      <c r="P608" s="229"/>
      <c r="Q608" s="229"/>
      <c r="R608" s="229"/>
      <c r="S608" s="229"/>
      <c r="T608" s="230"/>
      <c r="AT608" s="231" t="s">
        <v>150</v>
      </c>
      <c r="AU608" s="231" t="s">
        <v>80</v>
      </c>
      <c r="AV608" s="12" t="s">
        <v>80</v>
      </c>
      <c r="AW608" s="12" t="s">
        <v>35</v>
      </c>
      <c r="AX608" s="12" t="s">
        <v>73</v>
      </c>
      <c r="AY608" s="231" t="s">
        <v>141</v>
      </c>
    </row>
    <row r="609" s="13" customFormat="1">
      <c r="B609" s="232"/>
      <c r="C609" s="233"/>
      <c r="D609" s="212" t="s">
        <v>150</v>
      </c>
      <c r="E609" s="234" t="s">
        <v>1</v>
      </c>
      <c r="F609" s="235" t="s">
        <v>155</v>
      </c>
      <c r="G609" s="233"/>
      <c r="H609" s="236">
        <v>4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AT609" s="242" t="s">
        <v>150</v>
      </c>
      <c r="AU609" s="242" t="s">
        <v>80</v>
      </c>
      <c r="AV609" s="13" t="s">
        <v>148</v>
      </c>
      <c r="AW609" s="13" t="s">
        <v>35</v>
      </c>
      <c r="AX609" s="13" t="s">
        <v>78</v>
      </c>
      <c r="AY609" s="242" t="s">
        <v>141</v>
      </c>
    </row>
    <row r="610" s="1" customFormat="1" ht="14.4" customHeight="1">
      <c r="B610" s="37"/>
      <c r="C610" s="198" t="s">
        <v>633</v>
      </c>
      <c r="D610" s="198" t="s">
        <v>143</v>
      </c>
      <c r="E610" s="199" t="s">
        <v>634</v>
      </c>
      <c r="F610" s="200" t="s">
        <v>635</v>
      </c>
      <c r="G610" s="201" t="s">
        <v>430</v>
      </c>
      <c r="H610" s="202">
        <v>13.15</v>
      </c>
      <c r="I610" s="203"/>
      <c r="J610" s="204">
        <f>ROUND(I610*H610,2)</f>
        <v>0</v>
      </c>
      <c r="K610" s="200" t="s">
        <v>147</v>
      </c>
      <c r="L610" s="42"/>
      <c r="M610" s="205" t="s">
        <v>1</v>
      </c>
      <c r="N610" s="206" t="s">
        <v>44</v>
      </c>
      <c r="O610" s="78"/>
      <c r="P610" s="207">
        <f>O610*H610</f>
        <v>0</v>
      </c>
      <c r="Q610" s="207">
        <v>0</v>
      </c>
      <c r="R610" s="207">
        <f>Q610*H610</f>
        <v>0</v>
      </c>
      <c r="S610" s="207">
        <v>0.0060000000000000001</v>
      </c>
      <c r="T610" s="208">
        <f>S610*H610</f>
        <v>0.078899999999999998</v>
      </c>
      <c r="AR610" s="16" t="s">
        <v>148</v>
      </c>
      <c r="AT610" s="16" t="s">
        <v>143</v>
      </c>
      <c r="AU610" s="16" t="s">
        <v>80</v>
      </c>
      <c r="AY610" s="16" t="s">
        <v>141</v>
      </c>
      <c r="BE610" s="209">
        <f>IF(N610="základní",J610,0)</f>
        <v>0</v>
      </c>
      <c r="BF610" s="209">
        <f>IF(N610="snížená",J610,0)</f>
        <v>0</v>
      </c>
      <c r="BG610" s="209">
        <f>IF(N610="zákl. přenesená",J610,0)</f>
        <v>0</v>
      </c>
      <c r="BH610" s="209">
        <f>IF(N610="sníž. přenesená",J610,0)</f>
        <v>0</v>
      </c>
      <c r="BI610" s="209">
        <f>IF(N610="nulová",J610,0)</f>
        <v>0</v>
      </c>
      <c r="BJ610" s="16" t="s">
        <v>78</v>
      </c>
      <c r="BK610" s="209">
        <f>ROUND(I610*H610,2)</f>
        <v>0</v>
      </c>
      <c r="BL610" s="16" t="s">
        <v>148</v>
      </c>
      <c r="BM610" s="16" t="s">
        <v>636</v>
      </c>
    </row>
    <row r="611" s="11" customFormat="1">
      <c r="B611" s="210"/>
      <c r="C611" s="211"/>
      <c r="D611" s="212" t="s">
        <v>150</v>
      </c>
      <c r="E611" s="213" t="s">
        <v>1</v>
      </c>
      <c r="F611" s="214" t="s">
        <v>250</v>
      </c>
      <c r="G611" s="211"/>
      <c r="H611" s="213" t="s">
        <v>1</v>
      </c>
      <c r="I611" s="215"/>
      <c r="J611" s="211"/>
      <c r="K611" s="211"/>
      <c r="L611" s="216"/>
      <c r="M611" s="217"/>
      <c r="N611" s="218"/>
      <c r="O611" s="218"/>
      <c r="P611" s="218"/>
      <c r="Q611" s="218"/>
      <c r="R611" s="218"/>
      <c r="S611" s="218"/>
      <c r="T611" s="219"/>
      <c r="AT611" s="220" t="s">
        <v>150</v>
      </c>
      <c r="AU611" s="220" t="s">
        <v>80</v>
      </c>
      <c r="AV611" s="11" t="s">
        <v>78</v>
      </c>
      <c r="AW611" s="11" t="s">
        <v>35</v>
      </c>
      <c r="AX611" s="11" t="s">
        <v>73</v>
      </c>
      <c r="AY611" s="220" t="s">
        <v>141</v>
      </c>
    </row>
    <row r="612" s="11" customFormat="1">
      <c r="B612" s="210"/>
      <c r="C612" s="211"/>
      <c r="D612" s="212" t="s">
        <v>150</v>
      </c>
      <c r="E612" s="213" t="s">
        <v>1</v>
      </c>
      <c r="F612" s="214" t="s">
        <v>251</v>
      </c>
      <c r="G612" s="211"/>
      <c r="H612" s="213" t="s">
        <v>1</v>
      </c>
      <c r="I612" s="215"/>
      <c r="J612" s="211"/>
      <c r="K612" s="211"/>
      <c r="L612" s="216"/>
      <c r="M612" s="217"/>
      <c r="N612" s="218"/>
      <c r="O612" s="218"/>
      <c r="P612" s="218"/>
      <c r="Q612" s="218"/>
      <c r="R612" s="218"/>
      <c r="S612" s="218"/>
      <c r="T612" s="219"/>
      <c r="AT612" s="220" t="s">
        <v>150</v>
      </c>
      <c r="AU612" s="220" t="s">
        <v>80</v>
      </c>
      <c r="AV612" s="11" t="s">
        <v>78</v>
      </c>
      <c r="AW612" s="11" t="s">
        <v>35</v>
      </c>
      <c r="AX612" s="11" t="s">
        <v>73</v>
      </c>
      <c r="AY612" s="220" t="s">
        <v>141</v>
      </c>
    </row>
    <row r="613" s="12" customFormat="1">
      <c r="B613" s="221"/>
      <c r="C613" s="222"/>
      <c r="D613" s="212" t="s">
        <v>150</v>
      </c>
      <c r="E613" s="223" t="s">
        <v>1</v>
      </c>
      <c r="F613" s="224" t="s">
        <v>637</v>
      </c>
      <c r="G613" s="222"/>
      <c r="H613" s="225">
        <v>1.05</v>
      </c>
      <c r="I613" s="226"/>
      <c r="J613" s="222"/>
      <c r="K613" s="222"/>
      <c r="L613" s="227"/>
      <c r="M613" s="228"/>
      <c r="N613" s="229"/>
      <c r="O613" s="229"/>
      <c r="P613" s="229"/>
      <c r="Q613" s="229"/>
      <c r="R613" s="229"/>
      <c r="S613" s="229"/>
      <c r="T613" s="230"/>
      <c r="AT613" s="231" t="s">
        <v>150</v>
      </c>
      <c r="AU613" s="231" t="s">
        <v>80</v>
      </c>
      <c r="AV613" s="12" t="s">
        <v>80</v>
      </c>
      <c r="AW613" s="12" t="s">
        <v>35</v>
      </c>
      <c r="AX613" s="12" t="s">
        <v>73</v>
      </c>
      <c r="AY613" s="231" t="s">
        <v>141</v>
      </c>
    </row>
    <row r="614" s="11" customFormat="1">
      <c r="B614" s="210"/>
      <c r="C614" s="211"/>
      <c r="D614" s="212" t="s">
        <v>150</v>
      </c>
      <c r="E614" s="213" t="s">
        <v>1</v>
      </c>
      <c r="F614" s="214" t="s">
        <v>253</v>
      </c>
      <c r="G614" s="211"/>
      <c r="H614" s="213" t="s">
        <v>1</v>
      </c>
      <c r="I614" s="215"/>
      <c r="J614" s="211"/>
      <c r="K614" s="211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150</v>
      </c>
      <c r="AU614" s="220" t="s">
        <v>80</v>
      </c>
      <c r="AV614" s="11" t="s">
        <v>78</v>
      </c>
      <c r="AW614" s="11" t="s">
        <v>35</v>
      </c>
      <c r="AX614" s="11" t="s">
        <v>73</v>
      </c>
      <c r="AY614" s="220" t="s">
        <v>141</v>
      </c>
    </row>
    <row r="615" s="11" customFormat="1">
      <c r="B615" s="210"/>
      <c r="C615" s="211"/>
      <c r="D615" s="212" t="s">
        <v>150</v>
      </c>
      <c r="E615" s="213" t="s">
        <v>1</v>
      </c>
      <c r="F615" s="214" t="s">
        <v>254</v>
      </c>
      <c r="G615" s="211"/>
      <c r="H615" s="213" t="s">
        <v>1</v>
      </c>
      <c r="I615" s="215"/>
      <c r="J615" s="211"/>
      <c r="K615" s="211"/>
      <c r="L615" s="216"/>
      <c r="M615" s="217"/>
      <c r="N615" s="218"/>
      <c r="O615" s="218"/>
      <c r="P615" s="218"/>
      <c r="Q615" s="218"/>
      <c r="R615" s="218"/>
      <c r="S615" s="218"/>
      <c r="T615" s="219"/>
      <c r="AT615" s="220" t="s">
        <v>150</v>
      </c>
      <c r="AU615" s="220" t="s">
        <v>80</v>
      </c>
      <c r="AV615" s="11" t="s">
        <v>78</v>
      </c>
      <c r="AW615" s="11" t="s">
        <v>35</v>
      </c>
      <c r="AX615" s="11" t="s">
        <v>73</v>
      </c>
      <c r="AY615" s="220" t="s">
        <v>141</v>
      </c>
    </row>
    <row r="616" s="11" customFormat="1">
      <c r="B616" s="210"/>
      <c r="C616" s="211"/>
      <c r="D616" s="212" t="s">
        <v>150</v>
      </c>
      <c r="E616" s="213" t="s">
        <v>1</v>
      </c>
      <c r="F616" s="214" t="s">
        <v>255</v>
      </c>
      <c r="G616" s="211"/>
      <c r="H616" s="213" t="s">
        <v>1</v>
      </c>
      <c r="I616" s="215"/>
      <c r="J616" s="211"/>
      <c r="K616" s="211"/>
      <c r="L616" s="216"/>
      <c r="M616" s="217"/>
      <c r="N616" s="218"/>
      <c r="O616" s="218"/>
      <c r="P616" s="218"/>
      <c r="Q616" s="218"/>
      <c r="R616" s="218"/>
      <c r="S616" s="218"/>
      <c r="T616" s="219"/>
      <c r="AT616" s="220" t="s">
        <v>150</v>
      </c>
      <c r="AU616" s="220" t="s">
        <v>80</v>
      </c>
      <c r="AV616" s="11" t="s">
        <v>78</v>
      </c>
      <c r="AW616" s="11" t="s">
        <v>35</v>
      </c>
      <c r="AX616" s="11" t="s">
        <v>73</v>
      </c>
      <c r="AY616" s="220" t="s">
        <v>141</v>
      </c>
    </row>
    <row r="617" s="11" customFormat="1">
      <c r="B617" s="210"/>
      <c r="C617" s="211"/>
      <c r="D617" s="212" t="s">
        <v>150</v>
      </c>
      <c r="E617" s="213" t="s">
        <v>1</v>
      </c>
      <c r="F617" s="214" t="s">
        <v>256</v>
      </c>
      <c r="G617" s="211"/>
      <c r="H617" s="213" t="s">
        <v>1</v>
      </c>
      <c r="I617" s="215"/>
      <c r="J617" s="211"/>
      <c r="K617" s="211"/>
      <c r="L617" s="216"/>
      <c r="M617" s="217"/>
      <c r="N617" s="218"/>
      <c r="O617" s="218"/>
      <c r="P617" s="218"/>
      <c r="Q617" s="218"/>
      <c r="R617" s="218"/>
      <c r="S617" s="218"/>
      <c r="T617" s="219"/>
      <c r="AT617" s="220" t="s">
        <v>150</v>
      </c>
      <c r="AU617" s="220" t="s">
        <v>80</v>
      </c>
      <c r="AV617" s="11" t="s">
        <v>78</v>
      </c>
      <c r="AW617" s="11" t="s">
        <v>35</v>
      </c>
      <c r="AX617" s="11" t="s">
        <v>73</v>
      </c>
      <c r="AY617" s="220" t="s">
        <v>141</v>
      </c>
    </row>
    <row r="618" s="12" customFormat="1">
      <c r="B618" s="221"/>
      <c r="C618" s="222"/>
      <c r="D618" s="212" t="s">
        <v>150</v>
      </c>
      <c r="E618" s="223" t="s">
        <v>1</v>
      </c>
      <c r="F618" s="224" t="s">
        <v>638</v>
      </c>
      <c r="G618" s="222"/>
      <c r="H618" s="225">
        <v>3</v>
      </c>
      <c r="I618" s="226"/>
      <c r="J618" s="222"/>
      <c r="K618" s="222"/>
      <c r="L618" s="227"/>
      <c r="M618" s="228"/>
      <c r="N618" s="229"/>
      <c r="O618" s="229"/>
      <c r="P618" s="229"/>
      <c r="Q618" s="229"/>
      <c r="R618" s="229"/>
      <c r="S618" s="229"/>
      <c r="T618" s="230"/>
      <c r="AT618" s="231" t="s">
        <v>150</v>
      </c>
      <c r="AU618" s="231" t="s">
        <v>80</v>
      </c>
      <c r="AV618" s="12" t="s">
        <v>80</v>
      </c>
      <c r="AW618" s="12" t="s">
        <v>35</v>
      </c>
      <c r="AX618" s="12" t="s">
        <v>73</v>
      </c>
      <c r="AY618" s="231" t="s">
        <v>141</v>
      </c>
    </row>
    <row r="619" s="12" customFormat="1">
      <c r="B619" s="221"/>
      <c r="C619" s="222"/>
      <c r="D619" s="212" t="s">
        <v>150</v>
      </c>
      <c r="E619" s="223" t="s">
        <v>1</v>
      </c>
      <c r="F619" s="224" t="s">
        <v>639</v>
      </c>
      <c r="G619" s="222"/>
      <c r="H619" s="225">
        <v>0.90000000000000002</v>
      </c>
      <c r="I619" s="226"/>
      <c r="J619" s="222"/>
      <c r="K619" s="222"/>
      <c r="L619" s="227"/>
      <c r="M619" s="228"/>
      <c r="N619" s="229"/>
      <c r="O619" s="229"/>
      <c r="P619" s="229"/>
      <c r="Q619" s="229"/>
      <c r="R619" s="229"/>
      <c r="S619" s="229"/>
      <c r="T619" s="230"/>
      <c r="AT619" s="231" t="s">
        <v>150</v>
      </c>
      <c r="AU619" s="231" t="s">
        <v>80</v>
      </c>
      <c r="AV619" s="12" t="s">
        <v>80</v>
      </c>
      <c r="AW619" s="12" t="s">
        <v>35</v>
      </c>
      <c r="AX619" s="12" t="s">
        <v>73</v>
      </c>
      <c r="AY619" s="231" t="s">
        <v>141</v>
      </c>
    </row>
    <row r="620" s="12" customFormat="1">
      <c r="B620" s="221"/>
      <c r="C620" s="222"/>
      <c r="D620" s="212" t="s">
        <v>150</v>
      </c>
      <c r="E620" s="223" t="s">
        <v>1</v>
      </c>
      <c r="F620" s="224" t="s">
        <v>640</v>
      </c>
      <c r="G620" s="222"/>
      <c r="H620" s="225">
        <v>1</v>
      </c>
      <c r="I620" s="226"/>
      <c r="J620" s="222"/>
      <c r="K620" s="222"/>
      <c r="L620" s="227"/>
      <c r="M620" s="228"/>
      <c r="N620" s="229"/>
      <c r="O620" s="229"/>
      <c r="P620" s="229"/>
      <c r="Q620" s="229"/>
      <c r="R620" s="229"/>
      <c r="S620" s="229"/>
      <c r="T620" s="230"/>
      <c r="AT620" s="231" t="s">
        <v>150</v>
      </c>
      <c r="AU620" s="231" t="s">
        <v>80</v>
      </c>
      <c r="AV620" s="12" t="s">
        <v>80</v>
      </c>
      <c r="AW620" s="12" t="s">
        <v>35</v>
      </c>
      <c r="AX620" s="12" t="s">
        <v>73</v>
      </c>
      <c r="AY620" s="231" t="s">
        <v>141</v>
      </c>
    </row>
    <row r="621" s="12" customFormat="1">
      <c r="B621" s="221"/>
      <c r="C621" s="222"/>
      <c r="D621" s="212" t="s">
        <v>150</v>
      </c>
      <c r="E621" s="223" t="s">
        <v>1</v>
      </c>
      <c r="F621" s="224" t="s">
        <v>641</v>
      </c>
      <c r="G621" s="222"/>
      <c r="H621" s="225">
        <v>5.4000000000000004</v>
      </c>
      <c r="I621" s="226"/>
      <c r="J621" s="222"/>
      <c r="K621" s="222"/>
      <c r="L621" s="227"/>
      <c r="M621" s="228"/>
      <c r="N621" s="229"/>
      <c r="O621" s="229"/>
      <c r="P621" s="229"/>
      <c r="Q621" s="229"/>
      <c r="R621" s="229"/>
      <c r="S621" s="229"/>
      <c r="T621" s="230"/>
      <c r="AT621" s="231" t="s">
        <v>150</v>
      </c>
      <c r="AU621" s="231" t="s">
        <v>80</v>
      </c>
      <c r="AV621" s="12" t="s">
        <v>80</v>
      </c>
      <c r="AW621" s="12" t="s">
        <v>35</v>
      </c>
      <c r="AX621" s="12" t="s">
        <v>73</v>
      </c>
      <c r="AY621" s="231" t="s">
        <v>141</v>
      </c>
    </row>
    <row r="622" s="12" customFormat="1">
      <c r="B622" s="221"/>
      <c r="C622" s="222"/>
      <c r="D622" s="212" t="s">
        <v>150</v>
      </c>
      <c r="E622" s="223" t="s">
        <v>1</v>
      </c>
      <c r="F622" s="224" t="s">
        <v>642</v>
      </c>
      <c r="G622" s="222"/>
      <c r="H622" s="225">
        <v>1.8</v>
      </c>
      <c r="I622" s="226"/>
      <c r="J622" s="222"/>
      <c r="K622" s="222"/>
      <c r="L622" s="227"/>
      <c r="M622" s="228"/>
      <c r="N622" s="229"/>
      <c r="O622" s="229"/>
      <c r="P622" s="229"/>
      <c r="Q622" s="229"/>
      <c r="R622" s="229"/>
      <c r="S622" s="229"/>
      <c r="T622" s="230"/>
      <c r="AT622" s="231" t="s">
        <v>150</v>
      </c>
      <c r="AU622" s="231" t="s">
        <v>80</v>
      </c>
      <c r="AV622" s="12" t="s">
        <v>80</v>
      </c>
      <c r="AW622" s="12" t="s">
        <v>35</v>
      </c>
      <c r="AX622" s="12" t="s">
        <v>73</v>
      </c>
      <c r="AY622" s="231" t="s">
        <v>141</v>
      </c>
    </row>
    <row r="623" s="13" customFormat="1">
      <c r="B623" s="232"/>
      <c r="C623" s="233"/>
      <c r="D623" s="212" t="s">
        <v>150</v>
      </c>
      <c r="E623" s="234" t="s">
        <v>1</v>
      </c>
      <c r="F623" s="235" t="s">
        <v>155</v>
      </c>
      <c r="G623" s="233"/>
      <c r="H623" s="236">
        <v>13.15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AT623" s="242" t="s">
        <v>150</v>
      </c>
      <c r="AU623" s="242" t="s">
        <v>80</v>
      </c>
      <c r="AV623" s="13" t="s">
        <v>148</v>
      </c>
      <c r="AW623" s="13" t="s">
        <v>35</v>
      </c>
      <c r="AX623" s="13" t="s">
        <v>78</v>
      </c>
      <c r="AY623" s="242" t="s">
        <v>141</v>
      </c>
    </row>
    <row r="624" s="1" customFormat="1" ht="14.4" customHeight="1">
      <c r="B624" s="37"/>
      <c r="C624" s="198" t="s">
        <v>643</v>
      </c>
      <c r="D624" s="198" t="s">
        <v>143</v>
      </c>
      <c r="E624" s="199" t="s">
        <v>644</v>
      </c>
      <c r="F624" s="200" t="s">
        <v>645</v>
      </c>
      <c r="G624" s="201" t="s">
        <v>430</v>
      </c>
      <c r="H624" s="202">
        <v>18.960000000000001</v>
      </c>
      <c r="I624" s="203"/>
      <c r="J624" s="204">
        <f>ROUND(I624*H624,2)</f>
        <v>0</v>
      </c>
      <c r="K624" s="200" t="s">
        <v>147</v>
      </c>
      <c r="L624" s="42"/>
      <c r="M624" s="205" t="s">
        <v>1</v>
      </c>
      <c r="N624" s="206" t="s">
        <v>44</v>
      </c>
      <c r="O624" s="78"/>
      <c r="P624" s="207">
        <f>O624*H624</f>
        <v>0</v>
      </c>
      <c r="Q624" s="207">
        <v>0</v>
      </c>
      <c r="R624" s="207">
        <f>Q624*H624</f>
        <v>0</v>
      </c>
      <c r="S624" s="207">
        <v>0.037999999999999999</v>
      </c>
      <c r="T624" s="208">
        <f>S624*H624</f>
        <v>0.72048000000000001</v>
      </c>
      <c r="AR624" s="16" t="s">
        <v>148</v>
      </c>
      <c r="AT624" s="16" t="s">
        <v>143</v>
      </c>
      <c r="AU624" s="16" t="s">
        <v>80</v>
      </c>
      <c r="AY624" s="16" t="s">
        <v>141</v>
      </c>
      <c r="BE624" s="209">
        <f>IF(N624="základní",J624,0)</f>
        <v>0</v>
      </c>
      <c r="BF624" s="209">
        <f>IF(N624="snížená",J624,0)</f>
        <v>0</v>
      </c>
      <c r="BG624" s="209">
        <f>IF(N624="zákl. přenesená",J624,0)</f>
        <v>0</v>
      </c>
      <c r="BH624" s="209">
        <f>IF(N624="sníž. přenesená",J624,0)</f>
        <v>0</v>
      </c>
      <c r="BI624" s="209">
        <f>IF(N624="nulová",J624,0)</f>
        <v>0</v>
      </c>
      <c r="BJ624" s="16" t="s">
        <v>78</v>
      </c>
      <c r="BK624" s="209">
        <f>ROUND(I624*H624,2)</f>
        <v>0</v>
      </c>
      <c r="BL624" s="16" t="s">
        <v>148</v>
      </c>
      <c r="BM624" s="16" t="s">
        <v>646</v>
      </c>
    </row>
    <row r="625" s="11" customFormat="1">
      <c r="B625" s="210"/>
      <c r="C625" s="211"/>
      <c r="D625" s="212" t="s">
        <v>150</v>
      </c>
      <c r="E625" s="213" t="s">
        <v>1</v>
      </c>
      <c r="F625" s="214" t="s">
        <v>216</v>
      </c>
      <c r="G625" s="211"/>
      <c r="H625" s="213" t="s">
        <v>1</v>
      </c>
      <c r="I625" s="215"/>
      <c r="J625" s="211"/>
      <c r="K625" s="211"/>
      <c r="L625" s="216"/>
      <c r="M625" s="217"/>
      <c r="N625" s="218"/>
      <c r="O625" s="218"/>
      <c r="P625" s="218"/>
      <c r="Q625" s="218"/>
      <c r="R625" s="218"/>
      <c r="S625" s="218"/>
      <c r="T625" s="219"/>
      <c r="AT625" s="220" t="s">
        <v>150</v>
      </c>
      <c r="AU625" s="220" t="s">
        <v>80</v>
      </c>
      <c r="AV625" s="11" t="s">
        <v>78</v>
      </c>
      <c r="AW625" s="11" t="s">
        <v>35</v>
      </c>
      <c r="AX625" s="11" t="s">
        <v>73</v>
      </c>
      <c r="AY625" s="220" t="s">
        <v>141</v>
      </c>
    </row>
    <row r="626" s="11" customFormat="1">
      <c r="B626" s="210"/>
      <c r="C626" s="211"/>
      <c r="D626" s="212" t="s">
        <v>150</v>
      </c>
      <c r="E626" s="213" t="s">
        <v>1</v>
      </c>
      <c r="F626" s="214" t="s">
        <v>231</v>
      </c>
      <c r="G626" s="211"/>
      <c r="H626" s="213" t="s">
        <v>1</v>
      </c>
      <c r="I626" s="215"/>
      <c r="J626" s="211"/>
      <c r="K626" s="211"/>
      <c r="L626" s="216"/>
      <c r="M626" s="217"/>
      <c r="N626" s="218"/>
      <c r="O626" s="218"/>
      <c r="P626" s="218"/>
      <c r="Q626" s="218"/>
      <c r="R626" s="218"/>
      <c r="S626" s="218"/>
      <c r="T626" s="219"/>
      <c r="AT626" s="220" t="s">
        <v>150</v>
      </c>
      <c r="AU626" s="220" t="s">
        <v>80</v>
      </c>
      <c r="AV626" s="11" t="s">
        <v>78</v>
      </c>
      <c r="AW626" s="11" t="s">
        <v>35</v>
      </c>
      <c r="AX626" s="11" t="s">
        <v>73</v>
      </c>
      <c r="AY626" s="220" t="s">
        <v>141</v>
      </c>
    </row>
    <row r="627" s="11" customFormat="1">
      <c r="B627" s="210"/>
      <c r="C627" s="211"/>
      <c r="D627" s="212" t="s">
        <v>150</v>
      </c>
      <c r="E627" s="213" t="s">
        <v>1</v>
      </c>
      <c r="F627" s="214" t="s">
        <v>647</v>
      </c>
      <c r="G627" s="211"/>
      <c r="H627" s="213" t="s">
        <v>1</v>
      </c>
      <c r="I627" s="215"/>
      <c r="J627" s="211"/>
      <c r="K627" s="211"/>
      <c r="L627" s="216"/>
      <c r="M627" s="217"/>
      <c r="N627" s="218"/>
      <c r="O627" s="218"/>
      <c r="P627" s="218"/>
      <c r="Q627" s="218"/>
      <c r="R627" s="218"/>
      <c r="S627" s="218"/>
      <c r="T627" s="219"/>
      <c r="AT627" s="220" t="s">
        <v>150</v>
      </c>
      <c r="AU627" s="220" t="s">
        <v>80</v>
      </c>
      <c r="AV627" s="11" t="s">
        <v>78</v>
      </c>
      <c r="AW627" s="11" t="s">
        <v>35</v>
      </c>
      <c r="AX627" s="11" t="s">
        <v>73</v>
      </c>
      <c r="AY627" s="220" t="s">
        <v>141</v>
      </c>
    </row>
    <row r="628" s="12" customFormat="1">
      <c r="B628" s="221"/>
      <c r="C628" s="222"/>
      <c r="D628" s="212" t="s">
        <v>150</v>
      </c>
      <c r="E628" s="223" t="s">
        <v>1</v>
      </c>
      <c r="F628" s="224" t="s">
        <v>648</v>
      </c>
      <c r="G628" s="222"/>
      <c r="H628" s="225">
        <v>18.960000000000001</v>
      </c>
      <c r="I628" s="226"/>
      <c r="J628" s="222"/>
      <c r="K628" s="222"/>
      <c r="L628" s="227"/>
      <c r="M628" s="228"/>
      <c r="N628" s="229"/>
      <c r="O628" s="229"/>
      <c r="P628" s="229"/>
      <c r="Q628" s="229"/>
      <c r="R628" s="229"/>
      <c r="S628" s="229"/>
      <c r="T628" s="230"/>
      <c r="AT628" s="231" t="s">
        <v>150</v>
      </c>
      <c r="AU628" s="231" t="s">
        <v>80</v>
      </c>
      <c r="AV628" s="12" t="s">
        <v>80</v>
      </c>
      <c r="AW628" s="12" t="s">
        <v>35</v>
      </c>
      <c r="AX628" s="12" t="s">
        <v>78</v>
      </c>
      <c r="AY628" s="231" t="s">
        <v>141</v>
      </c>
    </row>
    <row r="629" s="1" customFormat="1" ht="14.4" customHeight="1">
      <c r="B629" s="37"/>
      <c r="C629" s="198" t="s">
        <v>649</v>
      </c>
      <c r="D629" s="198" t="s">
        <v>143</v>
      </c>
      <c r="E629" s="199" t="s">
        <v>650</v>
      </c>
      <c r="F629" s="200" t="s">
        <v>651</v>
      </c>
      <c r="G629" s="201" t="s">
        <v>430</v>
      </c>
      <c r="H629" s="202">
        <v>27.460000000000001</v>
      </c>
      <c r="I629" s="203"/>
      <c r="J629" s="204">
        <f>ROUND(I629*H629,2)</f>
        <v>0</v>
      </c>
      <c r="K629" s="200" t="s">
        <v>147</v>
      </c>
      <c r="L629" s="42"/>
      <c r="M629" s="205" t="s">
        <v>1</v>
      </c>
      <c r="N629" s="206" t="s">
        <v>44</v>
      </c>
      <c r="O629" s="78"/>
      <c r="P629" s="207">
        <f>O629*H629</f>
        <v>0</v>
      </c>
      <c r="Q629" s="207">
        <v>0</v>
      </c>
      <c r="R629" s="207">
        <f>Q629*H629</f>
        <v>0</v>
      </c>
      <c r="S629" s="207">
        <v>0.040000000000000001</v>
      </c>
      <c r="T629" s="208">
        <f>S629*H629</f>
        <v>1.0984</v>
      </c>
      <c r="AR629" s="16" t="s">
        <v>148</v>
      </c>
      <c r="AT629" s="16" t="s">
        <v>143</v>
      </c>
      <c r="AU629" s="16" t="s">
        <v>80</v>
      </c>
      <c r="AY629" s="16" t="s">
        <v>141</v>
      </c>
      <c r="BE629" s="209">
        <f>IF(N629="základní",J629,0)</f>
        <v>0</v>
      </c>
      <c r="BF629" s="209">
        <f>IF(N629="snížená",J629,0)</f>
        <v>0</v>
      </c>
      <c r="BG629" s="209">
        <f>IF(N629="zákl. přenesená",J629,0)</f>
        <v>0</v>
      </c>
      <c r="BH629" s="209">
        <f>IF(N629="sníž. přenesená",J629,0)</f>
        <v>0</v>
      </c>
      <c r="BI629" s="209">
        <f>IF(N629="nulová",J629,0)</f>
        <v>0</v>
      </c>
      <c r="BJ629" s="16" t="s">
        <v>78</v>
      </c>
      <c r="BK629" s="209">
        <f>ROUND(I629*H629,2)</f>
        <v>0</v>
      </c>
      <c r="BL629" s="16" t="s">
        <v>148</v>
      </c>
      <c r="BM629" s="16" t="s">
        <v>652</v>
      </c>
    </row>
    <row r="630" s="11" customFormat="1">
      <c r="B630" s="210"/>
      <c r="C630" s="211"/>
      <c r="D630" s="212" t="s">
        <v>150</v>
      </c>
      <c r="E630" s="213" t="s">
        <v>1</v>
      </c>
      <c r="F630" s="214" t="s">
        <v>216</v>
      </c>
      <c r="G630" s="211"/>
      <c r="H630" s="213" t="s">
        <v>1</v>
      </c>
      <c r="I630" s="215"/>
      <c r="J630" s="211"/>
      <c r="K630" s="211"/>
      <c r="L630" s="216"/>
      <c r="M630" s="217"/>
      <c r="N630" s="218"/>
      <c r="O630" s="218"/>
      <c r="P630" s="218"/>
      <c r="Q630" s="218"/>
      <c r="R630" s="218"/>
      <c r="S630" s="218"/>
      <c r="T630" s="219"/>
      <c r="AT630" s="220" t="s">
        <v>150</v>
      </c>
      <c r="AU630" s="220" t="s">
        <v>80</v>
      </c>
      <c r="AV630" s="11" t="s">
        <v>78</v>
      </c>
      <c r="AW630" s="11" t="s">
        <v>35</v>
      </c>
      <c r="AX630" s="11" t="s">
        <v>73</v>
      </c>
      <c r="AY630" s="220" t="s">
        <v>141</v>
      </c>
    </row>
    <row r="631" s="12" customFormat="1">
      <c r="B631" s="221"/>
      <c r="C631" s="222"/>
      <c r="D631" s="212" t="s">
        <v>150</v>
      </c>
      <c r="E631" s="223" t="s">
        <v>1</v>
      </c>
      <c r="F631" s="224" t="s">
        <v>653</v>
      </c>
      <c r="G631" s="222"/>
      <c r="H631" s="225">
        <v>3.2200000000000002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150</v>
      </c>
      <c r="AU631" s="231" t="s">
        <v>80</v>
      </c>
      <c r="AV631" s="12" t="s">
        <v>80</v>
      </c>
      <c r="AW631" s="12" t="s">
        <v>35</v>
      </c>
      <c r="AX631" s="12" t="s">
        <v>73</v>
      </c>
      <c r="AY631" s="231" t="s">
        <v>141</v>
      </c>
    </row>
    <row r="632" s="14" customFormat="1">
      <c r="B632" s="243"/>
      <c r="C632" s="244"/>
      <c r="D632" s="212" t="s">
        <v>150</v>
      </c>
      <c r="E632" s="245" t="s">
        <v>1</v>
      </c>
      <c r="F632" s="246" t="s">
        <v>164</v>
      </c>
      <c r="G632" s="244"/>
      <c r="H632" s="247">
        <v>3.2200000000000002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AT632" s="253" t="s">
        <v>150</v>
      </c>
      <c r="AU632" s="253" t="s">
        <v>80</v>
      </c>
      <c r="AV632" s="14" t="s">
        <v>165</v>
      </c>
      <c r="AW632" s="14" t="s">
        <v>35</v>
      </c>
      <c r="AX632" s="14" t="s">
        <v>73</v>
      </c>
      <c r="AY632" s="253" t="s">
        <v>141</v>
      </c>
    </row>
    <row r="633" s="11" customFormat="1">
      <c r="B633" s="210"/>
      <c r="C633" s="211"/>
      <c r="D633" s="212" t="s">
        <v>150</v>
      </c>
      <c r="E633" s="213" t="s">
        <v>1</v>
      </c>
      <c r="F633" s="214" t="s">
        <v>253</v>
      </c>
      <c r="G633" s="211"/>
      <c r="H633" s="213" t="s">
        <v>1</v>
      </c>
      <c r="I633" s="215"/>
      <c r="J633" s="211"/>
      <c r="K633" s="211"/>
      <c r="L633" s="216"/>
      <c r="M633" s="217"/>
      <c r="N633" s="218"/>
      <c r="O633" s="218"/>
      <c r="P633" s="218"/>
      <c r="Q633" s="218"/>
      <c r="R633" s="218"/>
      <c r="S633" s="218"/>
      <c r="T633" s="219"/>
      <c r="AT633" s="220" t="s">
        <v>150</v>
      </c>
      <c r="AU633" s="220" t="s">
        <v>80</v>
      </c>
      <c r="AV633" s="11" t="s">
        <v>78</v>
      </c>
      <c r="AW633" s="11" t="s">
        <v>35</v>
      </c>
      <c r="AX633" s="11" t="s">
        <v>73</v>
      </c>
      <c r="AY633" s="220" t="s">
        <v>141</v>
      </c>
    </row>
    <row r="634" s="11" customFormat="1">
      <c r="B634" s="210"/>
      <c r="C634" s="211"/>
      <c r="D634" s="212" t="s">
        <v>150</v>
      </c>
      <c r="E634" s="213" t="s">
        <v>1</v>
      </c>
      <c r="F634" s="214" t="s">
        <v>254</v>
      </c>
      <c r="G634" s="211"/>
      <c r="H634" s="213" t="s">
        <v>1</v>
      </c>
      <c r="I634" s="215"/>
      <c r="J634" s="211"/>
      <c r="K634" s="211"/>
      <c r="L634" s="216"/>
      <c r="M634" s="217"/>
      <c r="N634" s="218"/>
      <c r="O634" s="218"/>
      <c r="P634" s="218"/>
      <c r="Q634" s="218"/>
      <c r="R634" s="218"/>
      <c r="S634" s="218"/>
      <c r="T634" s="219"/>
      <c r="AT634" s="220" t="s">
        <v>150</v>
      </c>
      <c r="AU634" s="220" t="s">
        <v>80</v>
      </c>
      <c r="AV634" s="11" t="s">
        <v>78</v>
      </c>
      <c r="AW634" s="11" t="s">
        <v>35</v>
      </c>
      <c r="AX634" s="11" t="s">
        <v>73</v>
      </c>
      <c r="AY634" s="220" t="s">
        <v>141</v>
      </c>
    </row>
    <row r="635" s="11" customFormat="1">
      <c r="B635" s="210"/>
      <c r="C635" s="211"/>
      <c r="D635" s="212" t="s">
        <v>150</v>
      </c>
      <c r="E635" s="213" t="s">
        <v>1</v>
      </c>
      <c r="F635" s="214" t="s">
        <v>602</v>
      </c>
      <c r="G635" s="211"/>
      <c r="H635" s="213" t="s">
        <v>1</v>
      </c>
      <c r="I635" s="215"/>
      <c r="J635" s="211"/>
      <c r="K635" s="211"/>
      <c r="L635" s="216"/>
      <c r="M635" s="217"/>
      <c r="N635" s="218"/>
      <c r="O635" s="218"/>
      <c r="P635" s="218"/>
      <c r="Q635" s="218"/>
      <c r="R635" s="218"/>
      <c r="S635" s="218"/>
      <c r="T635" s="219"/>
      <c r="AT635" s="220" t="s">
        <v>150</v>
      </c>
      <c r="AU635" s="220" t="s">
        <v>80</v>
      </c>
      <c r="AV635" s="11" t="s">
        <v>78</v>
      </c>
      <c r="AW635" s="11" t="s">
        <v>35</v>
      </c>
      <c r="AX635" s="11" t="s">
        <v>73</v>
      </c>
      <c r="AY635" s="220" t="s">
        <v>141</v>
      </c>
    </row>
    <row r="636" s="11" customFormat="1">
      <c r="B636" s="210"/>
      <c r="C636" s="211"/>
      <c r="D636" s="212" t="s">
        <v>150</v>
      </c>
      <c r="E636" s="213" t="s">
        <v>1</v>
      </c>
      <c r="F636" s="214" t="s">
        <v>613</v>
      </c>
      <c r="G636" s="211"/>
      <c r="H636" s="213" t="s">
        <v>1</v>
      </c>
      <c r="I636" s="215"/>
      <c r="J636" s="211"/>
      <c r="K636" s="211"/>
      <c r="L636" s="216"/>
      <c r="M636" s="217"/>
      <c r="N636" s="218"/>
      <c r="O636" s="218"/>
      <c r="P636" s="218"/>
      <c r="Q636" s="218"/>
      <c r="R636" s="218"/>
      <c r="S636" s="218"/>
      <c r="T636" s="219"/>
      <c r="AT636" s="220" t="s">
        <v>150</v>
      </c>
      <c r="AU636" s="220" t="s">
        <v>80</v>
      </c>
      <c r="AV636" s="11" t="s">
        <v>78</v>
      </c>
      <c r="AW636" s="11" t="s">
        <v>35</v>
      </c>
      <c r="AX636" s="11" t="s">
        <v>73</v>
      </c>
      <c r="AY636" s="220" t="s">
        <v>141</v>
      </c>
    </row>
    <row r="637" s="12" customFormat="1">
      <c r="B637" s="221"/>
      <c r="C637" s="222"/>
      <c r="D637" s="212" t="s">
        <v>150</v>
      </c>
      <c r="E637" s="223" t="s">
        <v>1</v>
      </c>
      <c r="F637" s="224" t="s">
        <v>654</v>
      </c>
      <c r="G637" s="222"/>
      <c r="H637" s="225">
        <v>16.649999999999999</v>
      </c>
      <c r="I637" s="226"/>
      <c r="J637" s="222"/>
      <c r="K637" s="222"/>
      <c r="L637" s="227"/>
      <c r="M637" s="228"/>
      <c r="N637" s="229"/>
      <c r="O637" s="229"/>
      <c r="P637" s="229"/>
      <c r="Q637" s="229"/>
      <c r="R637" s="229"/>
      <c r="S637" s="229"/>
      <c r="T637" s="230"/>
      <c r="AT637" s="231" t="s">
        <v>150</v>
      </c>
      <c r="AU637" s="231" t="s">
        <v>80</v>
      </c>
      <c r="AV637" s="12" t="s">
        <v>80</v>
      </c>
      <c r="AW637" s="12" t="s">
        <v>35</v>
      </c>
      <c r="AX637" s="12" t="s">
        <v>73</v>
      </c>
      <c r="AY637" s="231" t="s">
        <v>141</v>
      </c>
    </row>
    <row r="638" s="12" customFormat="1">
      <c r="B638" s="221"/>
      <c r="C638" s="222"/>
      <c r="D638" s="212" t="s">
        <v>150</v>
      </c>
      <c r="E638" s="223" t="s">
        <v>1</v>
      </c>
      <c r="F638" s="224" t="s">
        <v>655</v>
      </c>
      <c r="G638" s="222"/>
      <c r="H638" s="225">
        <v>7.5899999999999999</v>
      </c>
      <c r="I638" s="226"/>
      <c r="J638" s="222"/>
      <c r="K638" s="222"/>
      <c r="L638" s="227"/>
      <c r="M638" s="228"/>
      <c r="N638" s="229"/>
      <c r="O638" s="229"/>
      <c r="P638" s="229"/>
      <c r="Q638" s="229"/>
      <c r="R638" s="229"/>
      <c r="S638" s="229"/>
      <c r="T638" s="230"/>
      <c r="AT638" s="231" t="s">
        <v>150</v>
      </c>
      <c r="AU638" s="231" t="s">
        <v>80</v>
      </c>
      <c r="AV638" s="12" t="s">
        <v>80</v>
      </c>
      <c r="AW638" s="12" t="s">
        <v>35</v>
      </c>
      <c r="AX638" s="12" t="s">
        <v>73</v>
      </c>
      <c r="AY638" s="231" t="s">
        <v>141</v>
      </c>
    </row>
    <row r="639" s="14" customFormat="1">
      <c r="B639" s="243"/>
      <c r="C639" s="244"/>
      <c r="D639" s="212" t="s">
        <v>150</v>
      </c>
      <c r="E639" s="245" t="s">
        <v>1</v>
      </c>
      <c r="F639" s="246" t="s">
        <v>164</v>
      </c>
      <c r="G639" s="244"/>
      <c r="H639" s="247">
        <v>24.239999999999998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AT639" s="253" t="s">
        <v>150</v>
      </c>
      <c r="AU639" s="253" t="s">
        <v>80</v>
      </c>
      <c r="AV639" s="14" t="s">
        <v>165</v>
      </c>
      <c r="AW639" s="14" t="s">
        <v>35</v>
      </c>
      <c r="AX639" s="14" t="s">
        <v>73</v>
      </c>
      <c r="AY639" s="253" t="s">
        <v>141</v>
      </c>
    </row>
    <row r="640" s="13" customFormat="1">
      <c r="B640" s="232"/>
      <c r="C640" s="233"/>
      <c r="D640" s="212" t="s">
        <v>150</v>
      </c>
      <c r="E640" s="234" t="s">
        <v>1</v>
      </c>
      <c r="F640" s="235" t="s">
        <v>155</v>
      </c>
      <c r="G640" s="233"/>
      <c r="H640" s="236">
        <v>27.460000000000001</v>
      </c>
      <c r="I640" s="237"/>
      <c r="J640" s="233"/>
      <c r="K640" s="233"/>
      <c r="L640" s="238"/>
      <c r="M640" s="239"/>
      <c r="N640" s="240"/>
      <c r="O640" s="240"/>
      <c r="P640" s="240"/>
      <c r="Q640" s="240"/>
      <c r="R640" s="240"/>
      <c r="S640" s="240"/>
      <c r="T640" s="241"/>
      <c r="AT640" s="242" t="s">
        <v>150</v>
      </c>
      <c r="AU640" s="242" t="s">
        <v>80</v>
      </c>
      <c r="AV640" s="13" t="s">
        <v>148</v>
      </c>
      <c r="AW640" s="13" t="s">
        <v>35</v>
      </c>
      <c r="AX640" s="13" t="s">
        <v>78</v>
      </c>
      <c r="AY640" s="242" t="s">
        <v>141</v>
      </c>
    </row>
    <row r="641" s="1" customFormat="1" ht="14.4" customHeight="1">
      <c r="B641" s="37"/>
      <c r="C641" s="198" t="s">
        <v>656</v>
      </c>
      <c r="D641" s="198" t="s">
        <v>143</v>
      </c>
      <c r="E641" s="199" t="s">
        <v>657</v>
      </c>
      <c r="F641" s="200" t="s">
        <v>658</v>
      </c>
      <c r="G641" s="201" t="s">
        <v>430</v>
      </c>
      <c r="H641" s="202">
        <v>9.1300000000000008</v>
      </c>
      <c r="I641" s="203"/>
      <c r="J641" s="204">
        <f>ROUND(I641*H641,2)</f>
        <v>0</v>
      </c>
      <c r="K641" s="200" t="s">
        <v>147</v>
      </c>
      <c r="L641" s="42"/>
      <c r="M641" s="205" t="s">
        <v>1</v>
      </c>
      <c r="N641" s="206" t="s">
        <v>44</v>
      </c>
      <c r="O641" s="78"/>
      <c r="P641" s="207">
        <f>O641*H641</f>
        <v>0</v>
      </c>
      <c r="Q641" s="207">
        <v>0.023619999999999999</v>
      </c>
      <c r="R641" s="207">
        <f>Q641*H641</f>
        <v>0.2156506</v>
      </c>
      <c r="S641" s="207">
        <v>0</v>
      </c>
      <c r="T641" s="208">
        <f>S641*H641</f>
        <v>0</v>
      </c>
      <c r="AR641" s="16" t="s">
        <v>148</v>
      </c>
      <c r="AT641" s="16" t="s">
        <v>143</v>
      </c>
      <c r="AU641" s="16" t="s">
        <v>80</v>
      </c>
      <c r="AY641" s="16" t="s">
        <v>141</v>
      </c>
      <c r="BE641" s="209">
        <f>IF(N641="základní",J641,0)</f>
        <v>0</v>
      </c>
      <c r="BF641" s="209">
        <f>IF(N641="snížená",J641,0)</f>
        <v>0</v>
      </c>
      <c r="BG641" s="209">
        <f>IF(N641="zákl. přenesená",J641,0)</f>
        <v>0</v>
      </c>
      <c r="BH641" s="209">
        <f>IF(N641="sníž. přenesená",J641,0)</f>
        <v>0</v>
      </c>
      <c r="BI641" s="209">
        <f>IF(N641="nulová",J641,0)</f>
        <v>0</v>
      </c>
      <c r="BJ641" s="16" t="s">
        <v>78</v>
      </c>
      <c r="BK641" s="209">
        <f>ROUND(I641*H641,2)</f>
        <v>0</v>
      </c>
      <c r="BL641" s="16" t="s">
        <v>148</v>
      </c>
      <c r="BM641" s="16" t="s">
        <v>659</v>
      </c>
    </row>
    <row r="642" s="11" customFormat="1">
      <c r="B642" s="210"/>
      <c r="C642" s="211"/>
      <c r="D642" s="212" t="s">
        <v>150</v>
      </c>
      <c r="E642" s="213" t="s">
        <v>1</v>
      </c>
      <c r="F642" s="214" t="s">
        <v>151</v>
      </c>
      <c r="G642" s="211"/>
      <c r="H642" s="213" t="s">
        <v>1</v>
      </c>
      <c r="I642" s="215"/>
      <c r="J642" s="211"/>
      <c r="K642" s="211"/>
      <c r="L642" s="216"/>
      <c r="M642" s="217"/>
      <c r="N642" s="218"/>
      <c r="O642" s="218"/>
      <c r="P642" s="218"/>
      <c r="Q642" s="218"/>
      <c r="R642" s="218"/>
      <c r="S642" s="218"/>
      <c r="T642" s="219"/>
      <c r="AT642" s="220" t="s">
        <v>150</v>
      </c>
      <c r="AU642" s="220" t="s">
        <v>80</v>
      </c>
      <c r="AV642" s="11" t="s">
        <v>78</v>
      </c>
      <c r="AW642" s="11" t="s">
        <v>35</v>
      </c>
      <c r="AX642" s="11" t="s">
        <v>73</v>
      </c>
      <c r="AY642" s="220" t="s">
        <v>141</v>
      </c>
    </row>
    <row r="643" s="12" customFormat="1">
      <c r="B643" s="221"/>
      <c r="C643" s="222"/>
      <c r="D643" s="212" t="s">
        <v>150</v>
      </c>
      <c r="E643" s="223" t="s">
        <v>1</v>
      </c>
      <c r="F643" s="224" t="s">
        <v>660</v>
      </c>
      <c r="G643" s="222"/>
      <c r="H643" s="225">
        <v>9.1300000000000008</v>
      </c>
      <c r="I643" s="226"/>
      <c r="J643" s="222"/>
      <c r="K643" s="222"/>
      <c r="L643" s="227"/>
      <c r="M643" s="228"/>
      <c r="N643" s="229"/>
      <c r="O643" s="229"/>
      <c r="P643" s="229"/>
      <c r="Q643" s="229"/>
      <c r="R643" s="229"/>
      <c r="S643" s="229"/>
      <c r="T643" s="230"/>
      <c r="AT643" s="231" t="s">
        <v>150</v>
      </c>
      <c r="AU643" s="231" t="s">
        <v>80</v>
      </c>
      <c r="AV643" s="12" t="s">
        <v>80</v>
      </c>
      <c r="AW643" s="12" t="s">
        <v>35</v>
      </c>
      <c r="AX643" s="12" t="s">
        <v>73</v>
      </c>
      <c r="AY643" s="231" t="s">
        <v>141</v>
      </c>
    </row>
    <row r="644" s="13" customFormat="1">
      <c r="B644" s="232"/>
      <c r="C644" s="233"/>
      <c r="D644" s="212" t="s">
        <v>150</v>
      </c>
      <c r="E644" s="234" t="s">
        <v>1</v>
      </c>
      <c r="F644" s="235" t="s">
        <v>155</v>
      </c>
      <c r="G644" s="233"/>
      <c r="H644" s="236">
        <v>9.1300000000000008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AT644" s="242" t="s">
        <v>150</v>
      </c>
      <c r="AU644" s="242" t="s">
        <v>80</v>
      </c>
      <c r="AV644" s="13" t="s">
        <v>148</v>
      </c>
      <c r="AW644" s="13" t="s">
        <v>35</v>
      </c>
      <c r="AX644" s="13" t="s">
        <v>78</v>
      </c>
      <c r="AY644" s="242" t="s">
        <v>141</v>
      </c>
    </row>
    <row r="645" s="1" customFormat="1" ht="14.4" customHeight="1">
      <c r="B645" s="37"/>
      <c r="C645" s="198" t="s">
        <v>661</v>
      </c>
      <c r="D645" s="198" t="s">
        <v>143</v>
      </c>
      <c r="E645" s="199" t="s">
        <v>662</v>
      </c>
      <c r="F645" s="200" t="s">
        <v>663</v>
      </c>
      <c r="G645" s="201" t="s">
        <v>430</v>
      </c>
      <c r="H645" s="202">
        <v>9.4800000000000004</v>
      </c>
      <c r="I645" s="203"/>
      <c r="J645" s="204">
        <f>ROUND(I645*H645,2)</f>
        <v>0</v>
      </c>
      <c r="K645" s="200" t="s">
        <v>147</v>
      </c>
      <c r="L645" s="42"/>
      <c r="M645" s="205" t="s">
        <v>1</v>
      </c>
      <c r="N645" s="206" t="s">
        <v>44</v>
      </c>
      <c r="O645" s="78"/>
      <c r="P645" s="207">
        <f>O645*H645</f>
        <v>0</v>
      </c>
      <c r="Q645" s="207">
        <v>0.023630000000000002</v>
      </c>
      <c r="R645" s="207">
        <f>Q645*H645</f>
        <v>0.22401240000000003</v>
      </c>
      <c r="S645" s="207">
        <v>0</v>
      </c>
      <c r="T645" s="208">
        <f>S645*H645</f>
        <v>0</v>
      </c>
      <c r="AR645" s="16" t="s">
        <v>148</v>
      </c>
      <c r="AT645" s="16" t="s">
        <v>143</v>
      </c>
      <c r="AU645" s="16" t="s">
        <v>80</v>
      </c>
      <c r="AY645" s="16" t="s">
        <v>141</v>
      </c>
      <c r="BE645" s="209">
        <f>IF(N645="základní",J645,0)</f>
        <v>0</v>
      </c>
      <c r="BF645" s="209">
        <f>IF(N645="snížená",J645,0)</f>
        <v>0</v>
      </c>
      <c r="BG645" s="209">
        <f>IF(N645="zákl. přenesená",J645,0)</f>
        <v>0</v>
      </c>
      <c r="BH645" s="209">
        <f>IF(N645="sníž. přenesená",J645,0)</f>
        <v>0</v>
      </c>
      <c r="BI645" s="209">
        <f>IF(N645="nulová",J645,0)</f>
        <v>0</v>
      </c>
      <c r="BJ645" s="16" t="s">
        <v>78</v>
      </c>
      <c r="BK645" s="209">
        <f>ROUND(I645*H645,2)</f>
        <v>0</v>
      </c>
      <c r="BL645" s="16" t="s">
        <v>148</v>
      </c>
      <c r="BM645" s="16" t="s">
        <v>664</v>
      </c>
    </row>
    <row r="646" s="11" customFormat="1">
      <c r="B646" s="210"/>
      <c r="C646" s="211"/>
      <c r="D646" s="212" t="s">
        <v>150</v>
      </c>
      <c r="E646" s="213" t="s">
        <v>1</v>
      </c>
      <c r="F646" s="214" t="s">
        <v>216</v>
      </c>
      <c r="G646" s="211"/>
      <c r="H646" s="213" t="s">
        <v>1</v>
      </c>
      <c r="I646" s="215"/>
      <c r="J646" s="211"/>
      <c r="K646" s="211"/>
      <c r="L646" s="216"/>
      <c r="M646" s="217"/>
      <c r="N646" s="218"/>
      <c r="O646" s="218"/>
      <c r="P646" s="218"/>
      <c r="Q646" s="218"/>
      <c r="R646" s="218"/>
      <c r="S646" s="218"/>
      <c r="T646" s="219"/>
      <c r="AT646" s="220" t="s">
        <v>150</v>
      </c>
      <c r="AU646" s="220" t="s">
        <v>80</v>
      </c>
      <c r="AV646" s="11" t="s">
        <v>78</v>
      </c>
      <c r="AW646" s="11" t="s">
        <v>35</v>
      </c>
      <c r="AX646" s="11" t="s">
        <v>73</v>
      </c>
      <c r="AY646" s="220" t="s">
        <v>141</v>
      </c>
    </row>
    <row r="647" s="12" customFormat="1">
      <c r="B647" s="221"/>
      <c r="C647" s="222"/>
      <c r="D647" s="212" t="s">
        <v>150</v>
      </c>
      <c r="E647" s="223" t="s">
        <v>1</v>
      </c>
      <c r="F647" s="224" t="s">
        <v>665</v>
      </c>
      <c r="G647" s="222"/>
      <c r="H647" s="225">
        <v>9.4800000000000004</v>
      </c>
      <c r="I647" s="226"/>
      <c r="J647" s="222"/>
      <c r="K647" s="222"/>
      <c r="L647" s="227"/>
      <c r="M647" s="228"/>
      <c r="N647" s="229"/>
      <c r="O647" s="229"/>
      <c r="P647" s="229"/>
      <c r="Q647" s="229"/>
      <c r="R647" s="229"/>
      <c r="S647" s="229"/>
      <c r="T647" s="230"/>
      <c r="AT647" s="231" t="s">
        <v>150</v>
      </c>
      <c r="AU647" s="231" t="s">
        <v>80</v>
      </c>
      <c r="AV647" s="12" t="s">
        <v>80</v>
      </c>
      <c r="AW647" s="12" t="s">
        <v>35</v>
      </c>
      <c r="AX647" s="12" t="s">
        <v>73</v>
      </c>
      <c r="AY647" s="231" t="s">
        <v>141</v>
      </c>
    </row>
    <row r="648" s="13" customFormat="1">
      <c r="B648" s="232"/>
      <c r="C648" s="233"/>
      <c r="D648" s="212" t="s">
        <v>150</v>
      </c>
      <c r="E648" s="234" t="s">
        <v>1</v>
      </c>
      <c r="F648" s="235" t="s">
        <v>155</v>
      </c>
      <c r="G648" s="233"/>
      <c r="H648" s="236">
        <v>9.4800000000000004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AT648" s="242" t="s">
        <v>150</v>
      </c>
      <c r="AU648" s="242" t="s">
        <v>80</v>
      </c>
      <c r="AV648" s="13" t="s">
        <v>148</v>
      </c>
      <c r="AW648" s="13" t="s">
        <v>35</v>
      </c>
      <c r="AX648" s="13" t="s">
        <v>78</v>
      </c>
      <c r="AY648" s="242" t="s">
        <v>141</v>
      </c>
    </row>
    <row r="649" s="1" customFormat="1" ht="14.4" customHeight="1">
      <c r="B649" s="37"/>
      <c r="C649" s="198" t="s">
        <v>666</v>
      </c>
      <c r="D649" s="198" t="s">
        <v>143</v>
      </c>
      <c r="E649" s="199" t="s">
        <v>667</v>
      </c>
      <c r="F649" s="200" t="s">
        <v>668</v>
      </c>
      <c r="G649" s="201" t="s">
        <v>430</v>
      </c>
      <c r="H649" s="202">
        <v>9.0060000000000002</v>
      </c>
      <c r="I649" s="203"/>
      <c r="J649" s="204">
        <f>ROUND(I649*H649,2)</f>
        <v>0</v>
      </c>
      <c r="K649" s="200" t="s">
        <v>147</v>
      </c>
      <c r="L649" s="42"/>
      <c r="M649" s="205" t="s">
        <v>1</v>
      </c>
      <c r="N649" s="206" t="s">
        <v>44</v>
      </c>
      <c r="O649" s="78"/>
      <c r="P649" s="207">
        <f>O649*H649</f>
        <v>0</v>
      </c>
      <c r="Q649" s="207">
        <v>0</v>
      </c>
      <c r="R649" s="207">
        <f>Q649*H649</f>
        <v>0</v>
      </c>
      <c r="S649" s="207">
        <v>0</v>
      </c>
      <c r="T649" s="208">
        <f>S649*H649</f>
        <v>0</v>
      </c>
      <c r="AR649" s="16" t="s">
        <v>148</v>
      </c>
      <c r="AT649" s="16" t="s">
        <v>143</v>
      </c>
      <c r="AU649" s="16" t="s">
        <v>80</v>
      </c>
      <c r="AY649" s="16" t="s">
        <v>141</v>
      </c>
      <c r="BE649" s="209">
        <f>IF(N649="základní",J649,0)</f>
        <v>0</v>
      </c>
      <c r="BF649" s="209">
        <f>IF(N649="snížená",J649,0)</f>
        <v>0</v>
      </c>
      <c r="BG649" s="209">
        <f>IF(N649="zákl. přenesená",J649,0)</f>
        <v>0</v>
      </c>
      <c r="BH649" s="209">
        <f>IF(N649="sníž. přenesená",J649,0)</f>
        <v>0</v>
      </c>
      <c r="BI649" s="209">
        <f>IF(N649="nulová",J649,0)</f>
        <v>0</v>
      </c>
      <c r="BJ649" s="16" t="s">
        <v>78</v>
      </c>
      <c r="BK649" s="209">
        <f>ROUND(I649*H649,2)</f>
        <v>0</v>
      </c>
      <c r="BL649" s="16" t="s">
        <v>148</v>
      </c>
      <c r="BM649" s="16" t="s">
        <v>669</v>
      </c>
    </row>
    <row r="650" s="11" customFormat="1">
      <c r="B650" s="210"/>
      <c r="C650" s="211"/>
      <c r="D650" s="212" t="s">
        <v>150</v>
      </c>
      <c r="E650" s="213" t="s">
        <v>1</v>
      </c>
      <c r="F650" s="214" t="s">
        <v>151</v>
      </c>
      <c r="G650" s="211"/>
      <c r="H650" s="213" t="s">
        <v>1</v>
      </c>
      <c r="I650" s="215"/>
      <c r="J650" s="211"/>
      <c r="K650" s="211"/>
      <c r="L650" s="216"/>
      <c r="M650" s="217"/>
      <c r="N650" s="218"/>
      <c r="O650" s="218"/>
      <c r="P650" s="218"/>
      <c r="Q650" s="218"/>
      <c r="R650" s="218"/>
      <c r="S650" s="218"/>
      <c r="T650" s="219"/>
      <c r="AT650" s="220" t="s">
        <v>150</v>
      </c>
      <c r="AU650" s="220" t="s">
        <v>80</v>
      </c>
      <c r="AV650" s="11" t="s">
        <v>78</v>
      </c>
      <c r="AW650" s="11" t="s">
        <v>35</v>
      </c>
      <c r="AX650" s="11" t="s">
        <v>73</v>
      </c>
      <c r="AY650" s="220" t="s">
        <v>141</v>
      </c>
    </row>
    <row r="651" s="11" customFormat="1">
      <c r="B651" s="210"/>
      <c r="C651" s="211"/>
      <c r="D651" s="212" t="s">
        <v>150</v>
      </c>
      <c r="E651" s="213" t="s">
        <v>1</v>
      </c>
      <c r="F651" s="214" t="s">
        <v>152</v>
      </c>
      <c r="G651" s="211"/>
      <c r="H651" s="213" t="s">
        <v>1</v>
      </c>
      <c r="I651" s="215"/>
      <c r="J651" s="211"/>
      <c r="K651" s="211"/>
      <c r="L651" s="216"/>
      <c r="M651" s="217"/>
      <c r="N651" s="218"/>
      <c r="O651" s="218"/>
      <c r="P651" s="218"/>
      <c r="Q651" s="218"/>
      <c r="R651" s="218"/>
      <c r="S651" s="218"/>
      <c r="T651" s="219"/>
      <c r="AT651" s="220" t="s">
        <v>150</v>
      </c>
      <c r="AU651" s="220" t="s">
        <v>80</v>
      </c>
      <c r="AV651" s="11" t="s">
        <v>78</v>
      </c>
      <c r="AW651" s="11" t="s">
        <v>35</v>
      </c>
      <c r="AX651" s="11" t="s">
        <v>73</v>
      </c>
      <c r="AY651" s="220" t="s">
        <v>141</v>
      </c>
    </row>
    <row r="652" s="12" customFormat="1">
      <c r="B652" s="221"/>
      <c r="C652" s="222"/>
      <c r="D652" s="212" t="s">
        <v>150</v>
      </c>
      <c r="E652" s="223" t="s">
        <v>1</v>
      </c>
      <c r="F652" s="224" t="s">
        <v>670</v>
      </c>
      <c r="G652" s="222"/>
      <c r="H652" s="225">
        <v>2.5499999999999998</v>
      </c>
      <c r="I652" s="226"/>
      <c r="J652" s="222"/>
      <c r="K652" s="222"/>
      <c r="L652" s="227"/>
      <c r="M652" s="228"/>
      <c r="N652" s="229"/>
      <c r="O652" s="229"/>
      <c r="P652" s="229"/>
      <c r="Q652" s="229"/>
      <c r="R652" s="229"/>
      <c r="S652" s="229"/>
      <c r="T652" s="230"/>
      <c r="AT652" s="231" t="s">
        <v>150</v>
      </c>
      <c r="AU652" s="231" t="s">
        <v>80</v>
      </c>
      <c r="AV652" s="12" t="s">
        <v>80</v>
      </c>
      <c r="AW652" s="12" t="s">
        <v>35</v>
      </c>
      <c r="AX652" s="12" t="s">
        <v>73</v>
      </c>
      <c r="AY652" s="231" t="s">
        <v>141</v>
      </c>
    </row>
    <row r="653" s="11" customFormat="1">
      <c r="B653" s="210"/>
      <c r="C653" s="211"/>
      <c r="D653" s="212" t="s">
        <v>150</v>
      </c>
      <c r="E653" s="213" t="s">
        <v>1</v>
      </c>
      <c r="F653" s="214" t="s">
        <v>216</v>
      </c>
      <c r="G653" s="211"/>
      <c r="H653" s="213" t="s">
        <v>1</v>
      </c>
      <c r="I653" s="215"/>
      <c r="J653" s="211"/>
      <c r="K653" s="211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150</v>
      </c>
      <c r="AU653" s="220" t="s">
        <v>80</v>
      </c>
      <c r="AV653" s="11" t="s">
        <v>78</v>
      </c>
      <c r="AW653" s="11" t="s">
        <v>35</v>
      </c>
      <c r="AX653" s="11" t="s">
        <v>73</v>
      </c>
      <c r="AY653" s="220" t="s">
        <v>141</v>
      </c>
    </row>
    <row r="654" s="12" customFormat="1">
      <c r="B654" s="221"/>
      <c r="C654" s="222"/>
      <c r="D654" s="212" t="s">
        <v>150</v>
      </c>
      <c r="E654" s="223" t="s">
        <v>1</v>
      </c>
      <c r="F654" s="224" t="s">
        <v>671</v>
      </c>
      <c r="G654" s="222"/>
      <c r="H654" s="225">
        <v>6.4560000000000004</v>
      </c>
      <c r="I654" s="226"/>
      <c r="J654" s="222"/>
      <c r="K654" s="222"/>
      <c r="L654" s="227"/>
      <c r="M654" s="228"/>
      <c r="N654" s="229"/>
      <c r="O654" s="229"/>
      <c r="P654" s="229"/>
      <c r="Q654" s="229"/>
      <c r="R654" s="229"/>
      <c r="S654" s="229"/>
      <c r="T654" s="230"/>
      <c r="AT654" s="231" t="s">
        <v>150</v>
      </c>
      <c r="AU654" s="231" t="s">
        <v>80</v>
      </c>
      <c r="AV654" s="12" t="s">
        <v>80</v>
      </c>
      <c r="AW654" s="12" t="s">
        <v>35</v>
      </c>
      <c r="AX654" s="12" t="s">
        <v>73</v>
      </c>
      <c r="AY654" s="231" t="s">
        <v>141</v>
      </c>
    </row>
    <row r="655" s="13" customFormat="1">
      <c r="B655" s="232"/>
      <c r="C655" s="233"/>
      <c r="D655" s="212" t="s">
        <v>150</v>
      </c>
      <c r="E655" s="234" t="s">
        <v>1</v>
      </c>
      <c r="F655" s="235" t="s">
        <v>155</v>
      </c>
      <c r="G655" s="233"/>
      <c r="H655" s="236">
        <v>9.0060000000000002</v>
      </c>
      <c r="I655" s="237"/>
      <c r="J655" s="233"/>
      <c r="K655" s="233"/>
      <c r="L655" s="238"/>
      <c r="M655" s="239"/>
      <c r="N655" s="240"/>
      <c r="O655" s="240"/>
      <c r="P655" s="240"/>
      <c r="Q655" s="240"/>
      <c r="R655" s="240"/>
      <c r="S655" s="240"/>
      <c r="T655" s="241"/>
      <c r="AT655" s="242" t="s">
        <v>150</v>
      </c>
      <c r="AU655" s="242" t="s">
        <v>80</v>
      </c>
      <c r="AV655" s="13" t="s">
        <v>148</v>
      </c>
      <c r="AW655" s="13" t="s">
        <v>35</v>
      </c>
      <c r="AX655" s="13" t="s">
        <v>78</v>
      </c>
      <c r="AY655" s="242" t="s">
        <v>141</v>
      </c>
    </row>
    <row r="656" s="1" customFormat="1" ht="14.4" customHeight="1">
      <c r="B656" s="37"/>
      <c r="C656" s="198" t="s">
        <v>672</v>
      </c>
      <c r="D656" s="198" t="s">
        <v>143</v>
      </c>
      <c r="E656" s="199" t="s">
        <v>673</v>
      </c>
      <c r="F656" s="200" t="s">
        <v>674</v>
      </c>
      <c r="G656" s="201" t="s">
        <v>237</v>
      </c>
      <c r="H656" s="202">
        <v>55.182000000000002</v>
      </c>
      <c r="I656" s="203"/>
      <c r="J656" s="204">
        <f>ROUND(I656*H656,2)</f>
        <v>0</v>
      </c>
      <c r="K656" s="200" t="s">
        <v>147</v>
      </c>
      <c r="L656" s="42"/>
      <c r="M656" s="205" t="s">
        <v>1</v>
      </c>
      <c r="N656" s="206" t="s">
        <v>44</v>
      </c>
      <c r="O656" s="78"/>
      <c r="P656" s="207">
        <f>O656*H656</f>
        <v>0</v>
      </c>
      <c r="Q656" s="207">
        <v>0</v>
      </c>
      <c r="R656" s="207">
        <f>Q656*H656</f>
        <v>0</v>
      </c>
      <c r="S656" s="207">
        <v>0.050000000000000003</v>
      </c>
      <c r="T656" s="208">
        <f>S656*H656</f>
        <v>2.7591000000000001</v>
      </c>
      <c r="AR656" s="16" t="s">
        <v>148</v>
      </c>
      <c r="AT656" s="16" t="s">
        <v>143</v>
      </c>
      <c r="AU656" s="16" t="s">
        <v>80</v>
      </c>
      <c r="AY656" s="16" t="s">
        <v>141</v>
      </c>
      <c r="BE656" s="209">
        <f>IF(N656="základní",J656,0)</f>
        <v>0</v>
      </c>
      <c r="BF656" s="209">
        <f>IF(N656="snížená",J656,0)</f>
        <v>0</v>
      </c>
      <c r="BG656" s="209">
        <f>IF(N656="zákl. přenesená",J656,0)</f>
        <v>0</v>
      </c>
      <c r="BH656" s="209">
        <f>IF(N656="sníž. přenesená",J656,0)</f>
        <v>0</v>
      </c>
      <c r="BI656" s="209">
        <f>IF(N656="nulová",J656,0)</f>
        <v>0</v>
      </c>
      <c r="BJ656" s="16" t="s">
        <v>78</v>
      </c>
      <c r="BK656" s="209">
        <f>ROUND(I656*H656,2)</f>
        <v>0</v>
      </c>
      <c r="BL656" s="16" t="s">
        <v>148</v>
      </c>
      <c r="BM656" s="16" t="s">
        <v>675</v>
      </c>
    </row>
    <row r="657" s="11" customFormat="1">
      <c r="B657" s="210"/>
      <c r="C657" s="211"/>
      <c r="D657" s="212" t="s">
        <v>150</v>
      </c>
      <c r="E657" s="213" t="s">
        <v>1</v>
      </c>
      <c r="F657" s="214" t="s">
        <v>151</v>
      </c>
      <c r="G657" s="211"/>
      <c r="H657" s="213" t="s">
        <v>1</v>
      </c>
      <c r="I657" s="215"/>
      <c r="J657" s="211"/>
      <c r="K657" s="211"/>
      <c r="L657" s="216"/>
      <c r="M657" s="217"/>
      <c r="N657" s="218"/>
      <c r="O657" s="218"/>
      <c r="P657" s="218"/>
      <c r="Q657" s="218"/>
      <c r="R657" s="218"/>
      <c r="S657" s="218"/>
      <c r="T657" s="219"/>
      <c r="AT657" s="220" t="s">
        <v>150</v>
      </c>
      <c r="AU657" s="220" t="s">
        <v>80</v>
      </c>
      <c r="AV657" s="11" t="s">
        <v>78</v>
      </c>
      <c r="AW657" s="11" t="s">
        <v>35</v>
      </c>
      <c r="AX657" s="11" t="s">
        <v>73</v>
      </c>
      <c r="AY657" s="220" t="s">
        <v>141</v>
      </c>
    </row>
    <row r="658" s="11" customFormat="1">
      <c r="B658" s="210"/>
      <c r="C658" s="211"/>
      <c r="D658" s="212" t="s">
        <v>150</v>
      </c>
      <c r="E658" s="213" t="s">
        <v>1</v>
      </c>
      <c r="F658" s="214" t="s">
        <v>152</v>
      </c>
      <c r="G658" s="211"/>
      <c r="H658" s="213" t="s">
        <v>1</v>
      </c>
      <c r="I658" s="215"/>
      <c r="J658" s="211"/>
      <c r="K658" s="211"/>
      <c r="L658" s="216"/>
      <c r="M658" s="217"/>
      <c r="N658" s="218"/>
      <c r="O658" s="218"/>
      <c r="P658" s="218"/>
      <c r="Q658" s="218"/>
      <c r="R658" s="218"/>
      <c r="S658" s="218"/>
      <c r="T658" s="219"/>
      <c r="AT658" s="220" t="s">
        <v>150</v>
      </c>
      <c r="AU658" s="220" t="s">
        <v>80</v>
      </c>
      <c r="AV658" s="11" t="s">
        <v>78</v>
      </c>
      <c r="AW658" s="11" t="s">
        <v>35</v>
      </c>
      <c r="AX658" s="11" t="s">
        <v>73</v>
      </c>
      <c r="AY658" s="220" t="s">
        <v>141</v>
      </c>
    </row>
    <row r="659" s="12" customFormat="1">
      <c r="B659" s="221"/>
      <c r="C659" s="222"/>
      <c r="D659" s="212" t="s">
        <v>150</v>
      </c>
      <c r="E659" s="223" t="s">
        <v>1</v>
      </c>
      <c r="F659" s="224" t="s">
        <v>676</v>
      </c>
      <c r="G659" s="222"/>
      <c r="H659" s="225">
        <v>7.5599999999999996</v>
      </c>
      <c r="I659" s="226"/>
      <c r="J659" s="222"/>
      <c r="K659" s="222"/>
      <c r="L659" s="227"/>
      <c r="M659" s="228"/>
      <c r="N659" s="229"/>
      <c r="O659" s="229"/>
      <c r="P659" s="229"/>
      <c r="Q659" s="229"/>
      <c r="R659" s="229"/>
      <c r="S659" s="229"/>
      <c r="T659" s="230"/>
      <c r="AT659" s="231" t="s">
        <v>150</v>
      </c>
      <c r="AU659" s="231" t="s">
        <v>80</v>
      </c>
      <c r="AV659" s="12" t="s">
        <v>80</v>
      </c>
      <c r="AW659" s="12" t="s">
        <v>35</v>
      </c>
      <c r="AX659" s="12" t="s">
        <v>73</v>
      </c>
      <c r="AY659" s="231" t="s">
        <v>141</v>
      </c>
    </row>
    <row r="660" s="11" customFormat="1">
      <c r="B660" s="210"/>
      <c r="C660" s="211"/>
      <c r="D660" s="212" t="s">
        <v>150</v>
      </c>
      <c r="E660" s="213" t="s">
        <v>1</v>
      </c>
      <c r="F660" s="214" t="s">
        <v>216</v>
      </c>
      <c r="G660" s="211"/>
      <c r="H660" s="213" t="s">
        <v>1</v>
      </c>
      <c r="I660" s="215"/>
      <c r="J660" s="211"/>
      <c r="K660" s="211"/>
      <c r="L660" s="216"/>
      <c r="M660" s="217"/>
      <c r="N660" s="218"/>
      <c r="O660" s="218"/>
      <c r="P660" s="218"/>
      <c r="Q660" s="218"/>
      <c r="R660" s="218"/>
      <c r="S660" s="218"/>
      <c r="T660" s="219"/>
      <c r="AT660" s="220" t="s">
        <v>150</v>
      </c>
      <c r="AU660" s="220" t="s">
        <v>80</v>
      </c>
      <c r="AV660" s="11" t="s">
        <v>78</v>
      </c>
      <c r="AW660" s="11" t="s">
        <v>35</v>
      </c>
      <c r="AX660" s="11" t="s">
        <v>73</v>
      </c>
      <c r="AY660" s="220" t="s">
        <v>141</v>
      </c>
    </row>
    <row r="661" s="12" customFormat="1">
      <c r="B661" s="221"/>
      <c r="C661" s="222"/>
      <c r="D661" s="212" t="s">
        <v>150</v>
      </c>
      <c r="E661" s="223" t="s">
        <v>1</v>
      </c>
      <c r="F661" s="224" t="s">
        <v>677</v>
      </c>
      <c r="G661" s="222"/>
      <c r="H661" s="225">
        <v>47.622</v>
      </c>
      <c r="I661" s="226"/>
      <c r="J661" s="222"/>
      <c r="K661" s="222"/>
      <c r="L661" s="227"/>
      <c r="M661" s="228"/>
      <c r="N661" s="229"/>
      <c r="O661" s="229"/>
      <c r="P661" s="229"/>
      <c r="Q661" s="229"/>
      <c r="R661" s="229"/>
      <c r="S661" s="229"/>
      <c r="T661" s="230"/>
      <c r="AT661" s="231" t="s">
        <v>150</v>
      </c>
      <c r="AU661" s="231" t="s">
        <v>80</v>
      </c>
      <c r="AV661" s="12" t="s">
        <v>80</v>
      </c>
      <c r="AW661" s="12" t="s">
        <v>35</v>
      </c>
      <c r="AX661" s="12" t="s">
        <v>73</v>
      </c>
      <c r="AY661" s="231" t="s">
        <v>141</v>
      </c>
    </row>
    <row r="662" s="13" customFormat="1">
      <c r="B662" s="232"/>
      <c r="C662" s="233"/>
      <c r="D662" s="212" t="s">
        <v>150</v>
      </c>
      <c r="E662" s="234" t="s">
        <v>1</v>
      </c>
      <c r="F662" s="235" t="s">
        <v>155</v>
      </c>
      <c r="G662" s="233"/>
      <c r="H662" s="236">
        <v>55.182000000000002</v>
      </c>
      <c r="I662" s="237"/>
      <c r="J662" s="233"/>
      <c r="K662" s="233"/>
      <c r="L662" s="238"/>
      <c r="M662" s="239"/>
      <c r="N662" s="240"/>
      <c r="O662" s="240"/>
      <c r="P662" s="240"/>
      <c r="Q662" s="240"/>
      <c r="R662" s="240"/>
      <c r="S662" s="240"/>
      <c r="T662" s="241"/>
      <c r="AT662" s="242" t="s">
        <v>150</v>
      </c>
      <c r="AU662" s="242" t="s">
        <v>80</v>
      </c>
      <c r="AV662" s="13" t="s">
        <v>148</v>
      </c>
      <c r="AW662" s="13" t="s">
        <v>35</v>
      </c>
      <c r="AX662" s="13" t="s">
        <v>78</v>
      </c>
      <c r="AY662" s="242" t="s">
        <v>141</v>
      </c>
    </row>
    <row r="663" s="1" customFormat="1" ht="14.4" customHeight="1">
      <c r="B663" s="37"/>
      <c r="C663" s="198" t="s">
        <v>678</v>
      </c>
      <c r="D663" s="198" t="s">
        <v>143</v>
      </c>
      <c r="E663" s="199" t="s">
        <v>679</v>
      </c>
      <c r="F663" s="200" t="s">
        <v>680</v>
      </c>
      <c r="G663" s="201" t="s">
        <v>237</v>
      </c>
      <c r="H663" s="202">
        <v>20.052</v>
      </c>
      <c r="I663" s="203"/>
      <c r="J663" s="204">
        <f>ROUND(I663*H663,2)</f>
        <v>0</v>
      </c>
      <c r="K663" s="200" t="s">
        <v>147</v>
      </c>
      <c r="L663" s="42"/>
      <c r="M663" s="205" t="s">
        <v>1</v>
      </c>
      <c r="N663" s="206" t="s">
        <v>44</v>
      </c>
      <c r="O663" s="78"/>
      <c r="P663" s="207">
        <f>O663*H663</f>
        <v>0</v>
      </c>
      <c r="Q663" s="207">
        <v>0</v>
      </c>
      <c r="R663" s="207">
        <f>Q663*H663</f>
        <v>0</v>
      </c>
      <c r="S663" s="207">
        <v>0.045999999999999999</v>
      </c>
      <c r="T663" s="208">
        <f>S663*H663</f>
        <v>0.92239199999999999</v>
      </c>
      <c r="AR663" s="16" t="s">
        <v>148</v>
      </c>
      <c r="AT663" s="16" t="s">
        <v>143</v>
      </c>
      <c r="AU663" s="16" t="s">
        <v>80</v>
      </c>
      <c r="AY663" s="16" t="s">
        <v>141</v>
      </c>
      <c r="BE663" s="209">
        <f>IF(N663="základní",J663,0)</f>
        <v>0</v>
      </c>
      <c r="BF663" s="209">
        <f>IF(N663="snížená",J663,0)</f>
        <v>0</v>
      </c>
      <c r="BG663" s="209">
        <f>IF(N663="zákl. přenesená",J663,0)</f>
        <v>0</v>
      </c>
      <c r="BH663" s="209">
        <f>IF(N663="sníž. přenesená",J663,0)</f>
        <v>0</v>
      </c>
      <c r="BI663" s="209">
        <f>IF(N663="nulová",J663,0)</f>
        <v>0</v>
      </c>
      <c r="BJ663" s="16" t="s">
        <v>78</v>
      </c>
      <c r="BK663" s="209">
        <f>ROUND(I663*H663,2)</f>
        <v>0</v>
      </c>
      <c r="BL663" s="16" t="s">
        <v>148</v>
      </c>
      <c r="BM663" s="16" t="s">
        <v>681</v>
      </c>
    </row>
    <row r="664" s="11" customFormat="1">
      <c r="B664" s="210"/>
      <c r="C664" s="211"/>
      <c r="D664" s="212" t="s">
        <v>150</v>
      </c>
      <c r="E664" s="213" t="s">
        <v>1</v>
      </c>
      <c r="F664" s="214" t="s">
        <v>151</v>
      </c>
      <c r="G664" s="211"/>
      <c r="H664" s="213" t="s">
        <v>1</v>
      </c>
      <c r="I664" s="215"/>
      <c r="J664" s="211"/>
      <c r="K664" s="211"/>
      <c r="L664" s="216"/>
      <c r="M664" s="217"/>
      <c r="N664" s="218"/>
      <c r="O664" s="218"/>
      <c r="P664" s="218"/>
      <c r="Q664" s="218"/>
      <c r="R664" s="218"/>
      <c r="S664" s="218"/>
      <c r="T664" s="219"/>
      <c r="AT664" s="220" t="s">
        <v>150</v>
      </c>
      <c r="AU664" s="220" t="s">
        <v>80</v>
      </c>
      <c r="AV664" s="11" t="s">
        <v>78</v>
      </c>
      <c r="AW664" s="11" t="s">
        <v>35</v>
      </c>
      <c r="AX664" s="11" t="s">
        <v>73</v>
      </c>
      <c r="AY664" s="220" t="s">
        <v>141</v>
      </c>
    </row>
    <row r="665" s="11" customFormat="1">
      <c r="B665" s="210"/>
      <c r="C665" s="211"/>
      <c r="D665" s="212" t="s">
        <v>150</v>
      </c>
      <c r="E665" s="213" t="s">
        <v>1</v>
      </c>
      <c r="F665" s="214" t="s">
        <v>152</v>
      </c>
      <c r="G665" s="211"/>
      <c r="H665" s="213" t="s">
        <v>1</v>
      </c>
      <c r="I665" s="215"/>
      <c r="J665" s="211"/>
      <c r="K665" s="211"/>
      <c r="L665" s="216"/>
      <c r="M665" s="217"/>
      <c r="N665" s="218"/>
      <c r="O665" s="218"/>
      <c r="P665" s="218"/>
      <c r="Q665" s="218"/>
      <c r="R665" s="218"/>
      <c r="S665" s="218"/>
      <c r="T665" s="219"/>
      <c r="AT665" s="220" t="s">
        <v>150</v>
      </c>
      <c r="AU665" s="220" t="s">
        <v>80</v>
      </c>
      <c r="AV665" s="11" t="s">
        <v>78</v>
      </c>
      <c r="AW665" s="11" t="s">
        <v>35</v>
      </c>
      <c r="AX665" s="11" t="s">
        <v>73</v>
      </c>
      <c r="AY665" s="220" t="s">
        <v>141</v>
      </c>
    </row>
    <row r="666" s="12" customFormat="1">
      <c r="B666" s="221"/>
      <c r="C666" s="222"/>
      <c r="D666" s="212" t="s">
        <v>150</v>
      </c>
      <c r="E666" s="223" t="s">
        <v>1</v>
      </c>
      <c r="F666" s="224" t="s">
        <v>682</v>
      </c>
      <c r="G666" s="222"/>
      <c r="H666" s="225">
        <v>20.052</v>
      </c>
      <c r="I666" s="226"/>
      <c r="J666" s="222"/>
      <c r="K666" s="222"/>
      <c r="L666" s="227"/>
      <c r="M666" s="228"/>
      <c r="N666" s="229"/>
      <c r="O666" s="229"/>
      <c r="P666" s="229"/>
      <c r="Q666" s="229"/>
      <c r="R666" s="229"/>
      <c r="S666" s="229"/>
      <c r="T666" s="230"/>
      <c r="AT666" s="231" t="s">
        <v>150</v>
      </c>
      <c r="AU666" s="231" t="s">
        <v>80</v>
      </c>
      <c r="AV666" s="12" t="s">
        <v>80</v>
      </c>
      <c r="AW666" s="12" t="s">
        <v>35</v>
      </c>
      <c r="AX666" s="12" t="s">
        <v>73</v>
      </c>
      <c r="AY666" s="231" t="s">
        <v>141</v>
      </c>
    </row>
    <row r="667" s="13" customFormat="1">
      <c r="B667" s="232"/>
      <c r="C667" s="233"/>
      <c r="D667" s="212" t="s">
        <v>150</v>
      </c>
      <c r="E667" s="234" t="s">
        <v>1</v>
      </c>
      <c r="F667" s="235" t="s">
        <v>155</v>
      </c>
      <c r="G667" s="233"/>
      <c r="H667" s="236">
        <v>20.052</v>
      </c>
      <c r="I667" s="237"/>
      <c r="J667" s="233"/>
      <c r="K667" s="233"/>
      <c r="L667" s="238"/>
      <c r="M667" s="239"/>
      <c r="N667" s="240"/>
      <c r="O667" s="240"/>
      <c r="P667" s="240"/>
      <c r="Q667" s="240"/>
      <c r="R667" s="240"/>
      <c r="S667" s="240"/>
      <c r="T667" s="241"/>
      <c r="AT667" s="242" t="s">
        <v>150</v>
      </c>
      <c r="AU667" s="242" t="s">
        <v>80</v>
      </c>
      <c r="AV667" s="13" t="s">
        <v>148</v>
      </c>
      <c r="AW667" s="13" t="s">
        <v>35</v>
      </c>
      <c r="AX667" s="13" t="s">
        <v>78</v>
      </c>
      <c r="AY667" s="242" t="s">
        <v>141</v>
      </c>
    </row>
    <row r="668" s="10" customFormat="1" ht="22.8" customHeight="1">
      <c r="B668" s="182"/>
      <c r="C668" s="183"/>
      <c r="D668" s="184" t="s">
        <v>72</v>
      </c>
      <c r="E668" s="196" t="s">
        <v>683</v>
      </c>
      <c r="F668" s="196" t="s">
        <v>684</v>
      </c>
      <c r="G668" s="183"/>
      <c r="H668" s="183"/>
      <c r="I668" s="186"/>
      <c r="J668" s="197">
        <f>BK668</f>
        <v>0</v>
      </c>
      <c r="K668" s="183"/>
      <c r="L668" s="188"/>
      <c r="M668" s="189"/>
      <c r="N668" s="190"/>
      <c r="O668" s="190"/>
      <c r="P668" s="191">
        <f>SUM(P669:P676)</f>
        <v>0</v>
      </c>
      <c r="Q668" s="190"/>
      <c r="R668" s="191">
        <f>SUM(R669:R676)</f>
        <v>0</v>
      </c>
      <c r="S668" s="190"/>
      <c r="T668" s="192">
        <f>SUM(T669:T676)</f>
        <v>0</v>
      </c>
      <c r="AR668" s="193" t="s">
        <v>78</v>
      </c>
      <c r="AT668" s="194" t="s">
        <v>72</v>
      </c>
      <c r="AU668" s="194" t="s">
        <v>78</v>
      </c>
      <c r="AY668" s="193" t="s">
        <v>141</v>
      </c>
      <c r="BK668" s="195">
        <f>SUM(BK669:BK676)</f>
        <v>0</v>
      </c>
    </row>
    <row r="669" s="1" customFormat="1" ht="14.4" customHeight="1">
      <c r="B669" s="37"/>
      <c r="C669" s="198" t="s">
        <v>685</v>
      </c>
      <c r="D669" s="198" t="s">
        <v>143</v>
      </c>
      <c r="E669" s="199" t="s">
        <v>686</v>
      </c>
      <c r="F669" s="200" t="s">
        <v>687</v>
      </c>
      <c r="G669" s="201" t="s">
        <v>200</v>
      </c>
      <c r="H669" s="202">
        <v>39.625</v>
      </c>
      <c r="I669" s="203"/>
      <c r="J669" s="204">
        <f>ROUND(I669*H669,2)</f>
        <v>0</v>
      </c>
      <c r="K669" s="200" t="s">
        <v>147</v>
      </c>
      <c r="L669" s="42"/>
      <c r="M669" s="205" t="s">
        <v>1</v>
      </c>
      <c r="N669" s="206" t="s">
        <v>44</v>
      </c>
      <c r="O669" s="78"/>
      <c r="P669" s="207">
        <f>O669*H669</f>
        <v>0</v>
      </c>
      <c r="Q669" s="207">
        <v>0</v>
      </c>
      <c r="R669" s="207">
        <f>Q669*H669</f>
        <v>0</v>
      </c>
      <c r="S669" s="207">
        <v>0</v>
      </c>
      <c r="T669" s="208">
        <f>S669*H669</f>
        <v>0</v>
      </c>
      <c r="AR669" s="16" t="s">
        <v>148</v>
      </c>
      <c r="AT669" s="16" t="s">
        <v>143</v>
      </c>
      <c r="AU669" s="16" t="s">
        <v>80</v>
      </c>
      <c r="AY669" s="16" t="s">
        <v>141</v>
      </c>
      <c r="BE669" s="209">
        <f>IF(N669="základní",J669,0)</f>
        <v>0</v>
      </c>
      <c r="BF669" s="209">
        <f>IF(N669="snížená",J669,0)</f>
        <v>0</v>
      </c>
      <c r="BG669" s="209">
        <f>IF(N669="zákl. přenesená",J669,0)</f>
        <v>0</v>
      </c>
      <c r="BH669" s="209">
        <f>IF(N669="sníž. přenesená",J669,0)</f>
        <v>0</v>
      </c>
      <c r="BI669" s="209">
        <f>IF(N669="nulová",J669,0)</f>
        <v>0</v>
      </c>
      <c r="BJ669" s="16" t="s">
        <v>78</v>
      </c>
      <c r="BK669" s="209">
        <f>ROUND(I669*H669,2)</f>
        <v>0</v>
      </c>
      <c r="BL669" s="16" t="s">
        <v>148</v>
      </c>
      <c r="BM669" s="16" t="s">
        <v>688</v>
      </c>
    </row>
    <row r="670" s="1" customFormat="1" ht="14.4" customHeight="1">
      <c r="B670" s="37"/>
      <c r="C670" s="198" t="s">
        <v>689</v>
      </c>
      <c r="D670" s="198" t="s">
        <v>143</v>
      </c>
      <c r="E670" s="199" t="s">
        <v>690</v>
      </c>
      <c r="F670" s="200" t="s">
        <v>691</v>
      </c>
      <c r="G670" s="201" t="s">
        <v>200</v>
      </c>
      <c r="H670" s="202">
        <v>39.625</v>
      </c>
      <c r="I670" s="203"/>
      <c r="J670" s="204">
        <f>ROUND(I670*H670,2)</f>
        <v>0</v>
      </c>
      <c r="K670" s="200" t="s">
        <v>147</v>
      </c>
      <c r="L670" s="42"/>
      <c r="M670" s="205" t="s">
        <v>1</v>
      </c>
      <c r="N670" s="206" t="s">
        <v>44</v>
      </c>
      <c r="O670" s="78"/>
      <c r="P670" s="207">
        <f>O670*H670</f>
        <v>0</v>
      </c>
      <c r="Q670" s="207">
        <v>0</v>
      </c>
      <c r="R670" s="207">
        <f>Q670*H670</f>
        <v>0</v>
      </c>
      <c r="S670" s="207">
        <v>0</v>
      </c>
      <c r="T670" s="208">
        <f>S670*H670</f>
        <v>0</v>
      </c>
      <c r="AR670" s="16" t="s">
        <v>148</v>
      </c>
      <c r="AT670" s="16" t="s">
        <v>143</v>
      </c>
      <c r="AU670" s="16" t="s">
        <v>80</v>
      </c>
      <c r="AY670" s="16" t="s">
        <v>141</v>
      </c>
      <c r="BE670" s="209">
        <f>IF(N670="základní",J670,0)</f>
        <v>0</v>
      </c>
      <c r="BF670" s="209">
        <f>IF(N670="snížená",J670,0)</f>
        <v>0</v>
      </c>
      <c r="BG670" s="209">
        <f>IF(N670="zákl. přenesená",J670,0)</f>
        <v>0</v>
      </c>
      <c r="BH670" s="209">
        <f>IF(N670="sníž. přenesená",J670,0)</f>
        <v>0</v>
      </c>
      <c r="BI670" s="209">
        <f>IF(N670="nulová",J670,0)</f>
        <v>0</v>
      </c>
      <c r="BJ670" s="16" t="s">
        <v>78</v>
      </c>
      <c r="BK670" s="209">
        <f>ROUND(I670*H670,2)</f>
        <v>0</v>
      </c>
      <c r="BL670" s="16" t="s">
        <v>148</v>
      </c>
      <c r="BM670" s="16" t="s">
        <v>692</v>
      </c>
    </row>
    <row r="671" s="1" customFormat="1" ht="14.4" customHeight="1">
      <c r="B671" s="37"/>
      <c r="C671" s="198" t="s">
        <v>693</v>
      </c>
      <c r="D671" s="198" t="s">
        <v>143</v>
      </c>
      <c r="E671" s="199" t="s">
        <v>694</v>
      </c>
      <c r="F671" s="200" t="s">
        <v>695</v>
      </c>
      <c r="G671" s="201" t="s">
        <v>200</v>
      </c>
      <c r="H671" s="202">
        <v>752.83699999999999</v>
      </c>
      <c r="I671" s="203"/>
      <c r="J671" s="204">
        <f>ROUND(I671*H671,2)</f>
        <v>0</v>
      </c>
      <c r="K671" s="200" t="s">
        <v>147</v>
      </c>
      <c r="L671" s="42"/>
      <c r="M671" s="205" t="s">
        <v>1</v>
      </c>
      <c r="N671" s="206" t="s">
        <v>44</v>
      </c>
      <c r="O671" s="78"/>
      <c r="P671" s="207">
        <f>O671*H671</f>
        <v>0</v>
      </c>
      <c r="Q671" s="207">
        <v>0</v>
      </c>
      <c r="R671" s="207">
        <f>Q671*H671</f>
        <v>0</v>
      </c>
      <c r="S671" s="207">
        <v>0</v>
      </c>
      <c r="T671" s="208">
        <f>S671*H671</f>
        <v>0</v>
      </c>
      <c r="AR671" s="16" t="s">
        <v>148</v>
      </c>
      <c r="AT671" s="16" t="s">
        <v>143</v>
      </c>
      <c r="AU671" s="16" t="s">
        <v>80</v>
      </c>
      <c r="AY671" s="16" t="s">
        <v>141</v>
      </c>
      <c r="BE671" s="209">
        <f>IF(N671="základní",J671,0)</f>
        <v>0</v>
      </c>
      <c r="BF671" s="209">
        <f>IF(N671="snížená",J671,0)</f>
        <v>0</v>
      </c>
      <c r="BG671" s="209">
        <f>IF(N671="zákl. přenesená",J671,0)</f>
        <v>0</v>
      </c>
      <c r="BH671" s="209">
        <f>IF(N671="sníž. přenesená",J671,0)</f>
        <v>0</v>
      </c>
      <c r="BI671" s="209">
        <f>IF(N671="nulová",J671,0)</f>
        <v>0</v>
      </c>
      <c r="BJ671" s="16" t="s">
        <v>78</v>
      </c>
      <c r="BK671" s="209">
        <f>ROUND(I671*H671,2)</f>
        <v>0</v>
      </c>
      <c r="BL671" s="16" t="s">
        <v>148</v>
      </c>
      <c r="BM671" s="16" t="s">
        <v>696</v>
      </c>
    </row>
    <row r="672" s="11" customFormat="1">
      <c r="B672" s="210"/>
      <c r="C672" s="211"/>
      <c r="D672" s="212" t="s">
        <v>150</v>
      </c>
      <c r="E672" s="213" t="s">
        <v>1</v>
      </c>
      <c r="F672" s="214" t="s">
        <v>697</v>
      </c>
      <c r="G672" s="211"/>
      <c r="H672" s="213" t="s">
        <v>1</v>
      </c>
      <c r="I672" s="215"/>
      <c r="J672" s="211"/>
      <c r="K672" s="211"/>
      <c r="L672" s="216"/>
      <c r="M672" s="217"/>
      <c r="N672" s="218"/>
      <c r="O672" s="218"/>
      <c r="P672" s="218"/>
      <c r="Q672" s="218"/>
      <c r="R672" s="218"/>
      <c r="S672" s="218"/>
      <c r="T672" s="219"/>
      <c r="AT672" s="220" t="s">
        <v>150</v>
      </c>
      <c r="AU672" s="220" t="s">
        <v>80</v>
      </c>
      <c r="AV672" s="11" t="s">
        <v>78</v>
      </c>
      <c r="AW672" s="11" t="s">
        <v>35</v>
      </c>
      <c r="AX672" s="11" t="s">
        <v>73</v>
      </c>
      <c r="AY672" s="220" t="s">
        <v>141</v>
      </c>
    </row>
    <row r="673" s="12" customFormat="1">
      <c r="B673" s="221"/>
      <c r="C673" s="222"/>
      <c r="D673" s="212" t="s">
        <v>150</v>
      </c>
      <c r="E673" s="223" t="s">
        <v>1</v>
      </c>
      <c r="F673" s="224" t="s">
        <v>698</v>
      </c>
      <c r="G673" s="222"/>
      <c r="H673" s="225">
        <v>39.622999999999998</v>
      </c>
      <c r="I673" s="226"/>
      <c r="J673" s="222"/>
      <c r="K673" s="222"/>
      <c r="L673" s="227"/>
      <c r="M673" s="228"/>
      <c r="N673" s="229"/>
      <c r="O673" s="229"/>
      <c r="P673" s="229"/>
      <c r="Q673" s="229"/>
      <c r="R673" s="229"/>
      <c r="S673" s="229"/>
      <c r="T673" s="230"/>
      <c r="AT673" s="231" t="s">
        <v>150</v>
      </c>
      <c r="AU673" s="231" t="s">
        <v>80</v>
      </c>
      <c r="AV673" s="12" t="s">
        <v>80</v>
      </c>
      <c r="AW673" s="12" t="s">
        <v>35</v>
      </c>
      <c r="AX673" s="12" t="s">
        <v>78</v>
      </c>
      <c r="AY673" s="231" t="s">
        <v>141</v>
      </c>
    </row>
    <row r="674" s="12" customFormat="1">
      <c r="B674" s="221"/>
      <c r="C674" s="222"/>
      <c r="D674" s="212" t="s">
        <v>150</v>
      </c>
      <c r="E674" s="222"/>
      <c r="F674" s="224" t="s">
        <v>699</v>
      </c>
      <c r="G674" s="222"/>
      <c r="H674" s="225">
        <v>752.83699999999999</v>
      </c>
      <c r="I674" s="226"/>
      <c r="J674" s="222"/>
      <c r="K674" s="222"/>
      <c r="L674" s="227"/>
      <c r="M674" s="228"/>
      <c r="N674" s="229"/>
      <c r="O674" s="229"/>
      <c r="P674" s="229"/>
      <c r="Q674" s="229"/>
      <c r="R674" s="229"/>
      <c r="S674" s="229"/>
      <c r="T674" s="230"/>
      <c r="AT674" s="231" t="s">
        <v>150</v>
      </c>
      <c r="AU674" s="231" t="s">
        <v>80</v>
      </c>
      <c r="AV674" s="12" t="s">
        <v>80</v>
      </c>
      <c r="AW674" s="12" t="s">
        <v>4</v>
      </c>
      <c r="AX674" s="12" t="s">
        <v>78</v>
      </c>
      <c r="AY674" s="231" t="s">
        <v>141</v>
      </c>
    </row>
    <row r="675" s="1" customFormat="1" ht="14.4" customHeight="1">
      <c r="B675" s="37"/>
      <c r="C675" s="198" t="s">
        <v>700</v>
      </c>
      <c r="D675" s="198" t="s">
        <v>143</v>
      </c>
      <c r="E675" s="199" t="s">
        <v>701</v>
      </c>
      <c r="F675" s="200" t="s">
        <v>702</v>
      </c>
      <c r="G675" s="201" t="s">
        <v>200</v>
      </c>
      <c r="H675" s="202">
        <v>39.622999999999998</v>
      </c>
      <c r="I675" s="203"/>
      <c r="J675" s="204">
        <f>ROUND(I675*H675,2)</f>
        <v>0</v>
      </c>
      <c r="K675" s="200" t="s">
        <v>147</v>
      </c>
      <c r="L675" s="42"/>
      <c r="M675" s="205" t="s">
        <v>1</v>
      </c>
      <c r="N675" s="206" t="s">
        <v>44</v>
      </c>
      <c r="O675" s="78"/>
      <c r="P675" s="207">
        <f>O675*H675</f>
        <v>0</v>
      </c>
      <c r="Q675" s="207">
        <v>0</v>
      </c>
      <c r="R675" s="207">
        <f>Q675*H675</f>
        <v>0</v>
      </c>
      <c r="S675" s="207">
        <v>0</v>
      </c>
      <c r="T675" s="208">
        <f>S675*H675</f>
        <v>0</v>
      </c>
      <c r="AR675" s="16" t="s">
        <v>148</v>
      </c>
      <c r="AT675" s="16" t="s">
        <v>143</v>
      </c>
      <c r="AU675" s="16" t="s">
        <v>80</v>
      </c>
      <c r="AY675" s="16" t="s">
        <v>141</v>
      </c>
      <c r="BE675" s="209">
        <f>IF(N675="základní",J675,0)</f>
        <v>0</v>
      </c>
      <c r="BF675" s="209">
        <f>IF(N675="snížená",J675,0)</f>
        <v>0</v>
      </c>
      <c r="BG675" s="209">
        <f>IF(N675="zákl. přenesená",J675,0)</f>
        <v>0</v>
      </c>
      <c r="BH675" s="209">
        <f>IF(N675="sníž. přenesená",J675,0)</f>
        <v>0</v>
      </c>
      <c r="BI675" s="209">
        <f>IF(N675="nulová",J675,0)</f>
        <v>0</v>
      </c>
      <c r="BJ675" s="16" t="s">
        <v>78</v>
      </c>
      <c r="BK675" s="209">
        <f>ROUND(I675*H675,2)</f>
        <v>0</v>
      </c>
      <c r="BL675" s="16" t="s">
        <v>148</v>
      </c>
      <c r="BM675" s="16" t="s">
        <v>703</v>
      </c>
    </row>
    <row r="676" s="12" customFormat="1">
      <c r="B676" s="221"/>
      <c r="C676" s="222"/>
      <c r="D676" s="212" t="s">
        <v>150</v>
      </c>
      <c r="E676" s="223" t="s">
        <v>1</v>
      </c>
      <c r="F676" s="224" t="s">
        <v>704</v>
      </c>
      <c r="G676" s="222"/>
      <c r="H676" s="225">
        <v>39.622999999999998</v>
      </c>
      <c r="I676" s="226"/>
      <c r="J676" s="222"/>
      <c r="K676" s="222"/>
      <c r="L676" s="227"/>
      <c r="M676" s="228"/>
      <c r="N676" s="229"/>
      <c r="O676" s="229"/>
      <c r="P676" s="229"/>
      <c r="Q676" s="229"/>
      <c r="R676" s="229"/>
      <c r="S676" s="229"/>
      <c r="T676" s="230"/>
      <c r="AT676" s="231" t="s">
        <v>150</v>
      </c>
      <c r="AU676" s="231" t="s">
        <v>80</v>
      </c>
      <c r="AV676" s="12" t="s">
        <v>80</v>
      </c>
      <c r="AW676" s="12" t="s">
        <v>35</v>
      </c>
      <c r="AX676" s="12" t="s">
        <v>78</v>
      </c>
      <c r="AY676" s="231" t="s">
        <v>141</v>
      </c>
    </row>
    <row r="677" s="10" customFormat="1" ht="22.8" customHeight="1">
      <c r="B677" s="182"/>
      <c r="C677" s="183"/>
      <c r="D677" s="184" t="s">
        <v>72</v>
      </c>
      <c r="E677" s="196" t="s">
        <v>705</v>
      </c>
      <c r="F677" s="196" t="s">
        <v>706</v>
      </c>
      <c r="G677" s="183"/>
      <c r="H677" s="183"/>
      <c r="I677" s="186"/>
      <c r="J677" s="197">
        <f>BK677</f>
        <v>0</v>
      </c>
      <c r="K677" s="183"/>
      <c r="L677" s="188"/>
      <c r="M677" s="189"/>
      <c r="N677" s="190"/>
      <c r="O677" s="190"/>
      <c r="P677" s="191">
        <f>P678</f>
        <v>0</v>
      </c>
      <c r="Q677" s="190"/>
      <c r="R677" s="191">
        <f>R678</f>
        <v>0</v>
      </c>
      <c r="S677" s="190"/>
      <c r="T677" s="192">
        <f>T678</f>
        <v>0</v>
      </c>
      <c r="AR677" s="193" t="s">
        <v>78</v>
      </c>
      <c r="AT677" s="194" t="s">
        <v>72</v>
      </c>
      <c r="AU677" s="194" t="s">
        <v>78</v>
      </c>
      <c r="AY677" s="193" t="s">
        <v>141</v>
      </c>
      <c r="BK677" s="195">
        <f>BK678</f>
        <v>0</v>
      </c>
    </row>
    <row r="678" s="1" customFormat="1" ht="14.4" customHeight="1">
      <c r="B678" s="37"/>
      <c r="C678" s="198" t="s">
        <v>707</v>
      </c>
      <c r="D678" s="198" t="s">
        <v>143</v>
      </c>
      <c r="E678" s="199" t="s">
        <v>708</v>
      </c>
      <c r="F678" s="200" t="s">
        <v>709</v>
      </c>
      <c r="G678" s="201" t="s">
        <v>200</v>
      </c>
      <c r="H678" s="202">
        <v>59.356000000000002</v>
      </c>
      <c r="I678" s="203"/>
      <c r="J678" s="204">
        <f>ROUND(I678*H678,2)</f>
        <v>0</v>
      </c>
      <c r="K678" s="200" t="s">
        <v>147</v>
      </c>
      <c r="L678" s="42"/>
      <c r="M678" s="205" t="s">
        <v>1</v>
      </c>
      <c r="N678" s="206" t="s">
        <v>44</v>
      </c>
      <c r="O678" s="78"/>
      <c r="P678" s="207">
        <f>O678*H678</f>
        <v>0</v>
      </c>
      <c r="Q678" s="207">
        <v>0</v>
      </c>
      <c r="R678" s="207">
        <f>Q678*H678</f>
        <v>0</v>
      </c>
      <c r="S678" s="207">
        <v>0</v>
      </c>
      <c r="T678" s="208">
        <f>S678*H678</f>
        <v>0</v>
      </c>
      <c r="AR678" s="16" t="s">
        <v>148</v>
      </c>
      <c r="AT678" s="16" t="s">
        <v>143</v>
      </c>
      <c r="AU678" s="16" t="s">
        <v>80</v>
      </c>
      <c r="AY678" s="16" t="s">
        <v>141</v>
      </c>
      <c r="BE678" s="209">
        <f>IF(N678="základní",J678,0)</f>
        <v>0</v>
      </c>
      <c r="BF678" s="209">
        <f>IF(N678="snížená",J678,0)</f>
        <v>0</v>
      </c>
      <c r="BG678" s="209">
        <f>IF(N678="zákl. přenesená",J678,0)</f>
        <v>0</v>
      </c>
      <c r="BH678" s="209">
        <f>IF(N678="sníž. přenesená",J678,0)</f>
        <v>0</v>
      </c>
      <c r="BI678" s="209">
        <f>IF(N678="nulová",J678,0)</f>
        <v>0</v>
      </c>
      <c r="BJ678" s="16" t="s">
        <v>78</v>
      </c>
      <c r="BK678" s="209">
        <f>ROUND(I678*H678,2)</f>
        <v>0</v>
      </c>
      <c r="BL678" s="16" t="s">
        <v>148</v>
      </c>
      <c r="BM678" s="16" t="s">
        <v>710</v>
      </c>
    </row>
    <row r="679" s="10" customFormat="1" ht="25.92" customHeight="1">
      <c r="B679" s="182"/>
      <c r="C679" s="183"/>
      <c r="D679" s="184" t="s">
        <v>72</v>
      </c>
      <c r="E679" s="185" t="s">
        <v>711</v>
      </c>
      <c r="F679" s="185" t="s">
        <v>712</v>
      </c>
      <c r="G679" s="183"/>
      <c r="H679" s="183"/>
      <c r="I679" s="186"/>
      <c r="J679" s="187">
        <f>BK679</f>
        <v>0</v>
      </c>
      <c r="K679" s="183"/>
      <c r="L679" s="188"/>
      <c r="M679" s="189"/>
      <c r="N679" s="190"/>
      <c r="O679" s="190"/>
      <c r="P679" s="191">
        <f>P680+P704+P713+P786+P833+P862+P1017+P1037+P1056+P1105+P1187+P1274+P1824+P1836+P1848+P2041+P2114+P2126+P2163+P2213</f>
        <v>0</v>
      </c>
      <c r="Q679" s="190"/>
      <c r="R679" s="191">
        <f>R680+R704+R713+R786+R833+R862+R1017+R1037+R1056+R1105+R1187+R1274+R1824+R1836+R1848+R2041+R2114+R2126+R2163+R2213</f>
        <v>53.707952220000003</v>
      </c>
      <c r="S679" s="190"/>
      <c r="T679" s="192">
        <f>T680+T704+T713+T786+T833+T862+T1017+T1037+T1056+T1105+T1187+T1274+T1824+T1836+T1848+T2041+T2114+T2126+T2163+T2213</f>
        <v>1.6982379999999999</v>
      </c>
      <c r="AR679" s="193" t="s">
        <v>80</v>
      </c>
      <c r="AT679" s="194" t="s">
        <v>72</v>
      </c>
      <c r="AU679" s="194" t="s">
        <v>73</v>
      </c>
      <c r="AY679" s="193" t="s">
        <v>141</v>
      </c>
      <c r="BK679" s="195">
        <f>BK680+BK704+BK713+BK786+BK833+BK862+BK1017+BK1037+BK1056+BK1105+BK1187+BK1274+BK1824+BK1836+BK1848+BK2041+BK2114+BK2126+BK2163+BK2213</f>
        <v>0</v>
      </c>
    </row>
    <row r="680" s="10" customFormat="1" ht="22.8" customHeight="1">
      <c r="B680" s="182"/>
      <c r="C680" s="183"/>
      <c r="D680" s="184" t="s">
        <v>72</v>
      </c>
      <c r="E680" s="196" t="s">
        <v>713</v>
      </c>
      <c r="F680" s="196" t="s">
        <v>714</v>
      </c>
      <c r="G680" s="183"/>
      <c r="H680" s="183"/>
      <c r="I680" s="186"/>
      <c r="J680" s="197">
        <f>BK680</f>
        <v>0</v>
      </c>
      <c r="K680" s="183"/>
      <c r="L680" s="188"/>
      <c r="M680" s="189"/>
      <c r="N680" s="190"/>
      <c r="O680" s="190"/>
      <c r="P680" s="191">
        <f>SUM(P681:P703)</f>
        <v>0</v>
      </c>
      <c r="Q680" s="190"/>
      <c r="R680" s="191">
        <f>SUM(R681:R703)</f>
        <v>0.2984173</v>
      </c>
      <c r="S680" s="190"/>
      <c r="T680" s="192">
        <f>SUM(T681:T703)</f>
        <v>0</v>
      </c>
      <c r="AR680" s="193" t="s">
        <v>80</v>
      </c>
      <c r="AT680" s="194" t="s">
        <v>72</v>
      </c>
      <c r="AU680" s="194" t="s">
        <v>78</v>
      </c>
      <c r="AY680" s="193" t="s">
        <v>141</v>
      </c>
      <c r="BK680" s="195">
        <f>SUM(BK681:BK703)</f>
        <v>0</v>
      </c>
    </row>
    <row r="681" s="1" customFormat="1" ht="14.4" customHeight="1">
      <c r="B681" s="37"/>
      <c r="C681" s="198" t="s">
        <v>715</v>
      </c>
      <c r="D681" s="198" t="s">
        <v>143</v>
      </c>
      <c r="E681" s="199" t="s">
        <v>716</v>
      </c>
      <c r="F681" s="200" t="s">
        <v>717</v>
      </c>
      <c r="G681" s="201" t="s">
        <v>237</v>
      </c>
      <c r="H681" s="202">
        <v>15.352</v>
      </c>
      <c r="I681" s="203"/>
      <c r="J681" s="204">
        <f>ROUND(I681*H681,2)</f>
        <v>0</v>
      </c>
      <c r="K681" s="200" t="s">
        <v>147</v>
      </c>
      <c r="L681" s="42"/>
      <c r="M681" s="205" t="s">
        <v>1</v>
      </c>
      <c r="N681" s="206" t="s">
        <v>44</v>
      </c>
      <c r="O681" s="78"/>
      <c r="P681" s="207">
        <f>O681*H681</f>
        <v>0</v>
      </c>
      <c r="Q681" s="207">
        <v>0</v>
      </c>
      <c r="R681" s="207">
        <f>Q681*H681</f>
        <v>0</v>
      </c>
      <c r="S681" s="207">
        <v>0</v>
      </c>
      <c r="T681" s="208">
        <f>S681*H681</f>
        <v>0</v>
      </c>
      <c r="AR681" s="16" t="s">
        <v>285</v>
      </c>
      <c r="AT681" s="16" t="s">
        <v>143</v>
      </c>
      <c r="AU681" s="16" t="s">
        <v>80</v>
      </c>
      <c r="AY681" s="16" t="s">
        <v>141</v>
      </c>
      <c r="BE681" s="209">
        <f>IF(N681="základní",J681,0)</f>
        <v>0</v>
      </c>
      <c r="BF681" s="209">
        <f>IF(N681="snížená",J681,0)</f>
        <v>0</v>
      </c>
      <c r="BG681" s="209">
        <f>IF(N681="zákl. přenesená",J681,0)</f>
        <v>0</v>
      </c>
      <c r="BH681" s="209">
        <f>IF(N681="sníž. přenesená",J681,0)</f>
        <v>0</v>
      </c>
      <c r="BI681" s="209">
        <f>IF(N681="nulová",J681,0)</f>
        <v>0</v>
      </c>
      <c r="BJ681" s="16" t="s">
        <v>78</v>
      </c>
      <c r="BK681" s="209">
        <f>ROUND(I681*H681,2)</f>
        <v>0</v>
      </c>
      <c r="BL681" s="16" t="s">
        <v>285</v>
      </c>
      <c r="BM681" s="16" t="s">
        <v>718</v>
      </c>
    </row>
    <row r="682" s="11" customFormat="1">
      <c r="B682" s="210"/>
      <c r="C682" s="211"/>
      <c r="D682" s="212" t="s">
        <v>150</v>
      </c>
      <c r="E682" s="213" t="s">
        <v>1</v>
      </c>
      <c r="F682" s="214" t="s">
        <v>151</v>
      </c>
      <c r="G682" s="211"/>
      <c r="H682" s="213" t="s">
        <v>1</v>
      </c>
      <c r="I682" s="215"/>
      <c r="J682" s="211"/>
      <c r="K682" s="211"/>
      <c r="L682" s="216"/>
      <c r="M682" s="217"/>
      <c r="N682" s="218"/>
      <c r="O682" s="218"/>
      <c r="P682" s="218"/>
      <c r="Q682" s="218"/>
      <c r="R682" s="218"/>
      <c r="S682" s="218"/>
      <c r="T682" s="219"/>
      <c r="AT682" s="220" t="s">
        <v>150</v>
      </c>
      <c r="AU682" s="220" t="s">
        <v>80</v>
      </c>
      <c r="AV682" s="11" t="s">
        <v>78</v>
      </c>
      <c r="AW682" s="11" t="s">
        <v>35</v>
      </c>
      <c r="AX682" s="11" t="s">
        <v>73</v>
      </c>
      <c r="AY682" s="220" t="s">
        <v>141</v>
      </c>
    </row>
    <row r="683" s="11" customFormat="1">
      <c r="B683" s="210"/>
      <c r="C683" s="211"/>
      <c r="D683" s="212" t="s">
        <v>150</v>
      </c>
      <c r="E683" s="213" t="s">
        <v>1</v>
      </c>
      <c r="F683" s="214" t="s">
        <v>719</v>
      </c>
      <c r="G683" s="211"/>
      <c r="H683" s="213" t="s">
        <v>1</v>
      </c>
      <c r="I683" s="215"/>
      <c r="J683" s="211"/>
      <c r="K683" s="211"/>
      <c r="L683" s="216"/>
      <c r="M683" s="217"/>
      <c r="N683" s="218"/>
      <c r="O683" s="218"/>
      <c r="P683" s="218"/>
      <c r="Q683" s="218"/>
      <c r="R683" s="218"/>
      <c r="S683" s="218"/>
      <c r="T683" s="219"/>
      <c r="AT683" s="220" t="s">
        <v>150</v>
      </c>
      <c r="AU683" s="220" t="s">
        <v>80</v>
      </c>
      <c r="AV683" s="11" t="s">
        <v>78</v>
      </c>
      <c r="AW683" s="11" t="s">
        <v>35</v>
      </c>
      <c r="AX683" s="11" t="s">
        <v>73</v>
      </c>
      <c r="AY683" s="220" t="s">
        <v>141</v>
      </c>
    </row>
    <row r="684" s="12" customFormat="1">
      <c r="B684" s="221"/>
      <c r="C684" s="222"/>
      <c r="D684" s="212" t="s">
        <v>150</v>
      </c>
      <c r="E684" s="223" t="s">
        <v>1</v>
      </c>
      <c r="F684" s="224" t="s">
        <v>720</v>
      </c>
      <c r="G684" s="222"/>
      <c r="H684" s="225">
        <v>15.352</v>
      </c>
      <c r="I684" s="226"/>
      <c r="J684" s="222"/>
      <c r="K684" s="222"/>
      <c r="L684" s="227"/>
      <c r="M684" s="228"/>
      <c r="N684" s="229"/>
      <c r="O684" s="229"/>
      <c r="P684" s="229"/>
      <c r="Q684" s="229"/>
      <c r="R684" s="229"/>
      <c r="S684" s="229"/>
      <c r="T684" s="230"/>
      <c r="AT684" s="231" t="s">
        <v>150</v>
      </c>
      <c r="AU684" s="231" t="s">
        <v>80</v>
      </c>
      <c r="AV684" s="12" t="s">
        <v>80</v>
      </c>
      <c r="AW684" s="12" t="s">
        <v>35</v>
      </c>
      <c r="AX684" s="12" t="s">
        <v>78</v>
      </c>
      <c r="AY684" s="231" t="s">
        <v>141</v>
      </c>
    </row>
    <row r="685" s="1" customFormat="1" ht="14.4" customHeight="1">
      <c r="B685" s="37"/>
      <c r="C685" s="254" t="s">
        <v>721</v>
      </c>
      <c r="D685" s="254" t="s">
        <v>298</v>
      </c>
      <c r="E685" s="255" t="s">
        <v>722</v>
      </c>
      <c r="F685" s="256" t="s">
        <v>723</v>
      </c>
      <c r="G685" s="257" t="s">
        <v>200</v>
      </c>
      <c r="H685" s="258">
        <v>0.0050000000000000001</v>
      </c>
      <c r="I685" s="259"/>
      <c r="J685" s="260">
        <f>ROUND(I685*H685,2)</f>
        <v>0</v>
      </c>
      <c r="K685" s="256" t="s">
        <v>147</v>
      </c>
      <c r="L685" s="261"/>
      <c r="M685" s="262" t="s">
        <v>1</v>
      </c>
      <c r="N685" s="263" t="s">
        <v>44</v>
      </c>
      <c r="O685" s="78"/>
      <c r="P685" s="207">
        <f>O685*H685</f>
        <v>0</v>
      </c>
      <c r="Q685" s="207">
        <v>1</v>
      </c>
      <c r="R685" s="207">
        <f>Q685*H685</f>
        <v>0.0050000000000000001</v>
      </c>
      <c r="S685" s="207">
        <v>0</v>
      </c>
      <c r="T685" s="208">
        <f>S685*H685</f>
        <v>0</v>
      </c>
      <c r="AR685" s="16" t="s">
        <v>422</v>
      </c>
      <c r="AT685" s="16" t="s">
        <v>298</v>
      </c>
      <c r="AU685" s="16" t="s">
        <v>80</v>
      </c>
      <c r="AY685" s="16" t="s">
        <v>141</v>
      </c>
      <c r="BE685" s="209">
        <f>IF(N685="základní",J685,0)</f>
        <v>0</v>
      </c>
      <c r="BF685" s="209">
        <f>IF(N685="snížená",J685,0)</f>
        <v>0</v>
      </c>
      <c r="BG685" s="209">
        <f>IF(N685="zákl. přenesená",J685,0)</f>
        <v>0</v>
      </c>
      <c r="BH685" s="209">
        <f>IF(N685="sníž. přenesená",J685,0)</f>
        <v>0</v>
      </c>
      <c r="BI685" s="209">
        <f>IF(N685="nulová",J685,0)</f>
        <v>0</v>
      </c>
      <c r="BJ685" s="16" t="s">
        <v>78</v>
      </c>
      <c r="BK685" s="209">
        <f>ROUND(I685*H685,2)</f>
        <v>0</v>
      </c>
      <c r="BL685" s="16" t="s">
        <v>285</v>
      </c>
      <c r="BM685" s="16" t="s">
        <v>724</v>
      </c>
    </row>
    <row r="686" s="12" customFormat="1">
      <c r="B686" s="221"/>
      <c r="C686" s="222"/>
      <c r="D686" s="212" t="s">
        <v>150</v>
      </c>
      <c r="E686" s="222"/>
      <c r="F686" s="224" t="s">
        <v>725</v>
      </c>
      <c r="G686" s="222"/>
      <c r="H686" s="225">
        <v>0.0050000000000000001</v>
      </c>
      <c r="I686" s="226"/>
      <c r="J686" s="222"/>
      <c r="K686" s="222"/>
      <c r="L686" s="227"/>
      <c r="M686" s="228"/>
      <c r="N686" s="229"/>
      <c r="O686" s="229"/>
      <c r="P686" s="229"/>
      <c r="Q686" s="229"/>
      <c r="R686" s="229"/>
      <c r="S686" s="229"/>
      <c r="T686" s="230"/>
      <c r="AT686" s="231" t="s">
        <v>150</v>
      </c>
      <c r="AU686" s="231" t="s">
        <v>80</v>
      </c>
      <c r="AV686" s="12" t="s">
        <v>80</v>
      </c>
      <c r="AW686" s="12" t="s">
        <v>4</v>
      </c>
      <c r="AX686" s="12" t="s">
        <v>78</v>
      </c>
      <c r="AY686" s="231" t="s">
        <v>141</v>
      </c>
    </row>
    <row r="687" s="1" customFormat="1" ht="14.4" customHeight="1">
      <c r="B687" s="37"/>
      <c r="C687" s="198" t="s">
        <v>726</v>
      </c>
      <c r="D687" s="198" t="s">
        <v>143</v>
      </c>
      <c r="E687" s="199" t="s">
        <v>727</v>
      </c>
      <c r="F687" s="200" t="s">
        <v>728</v>
      </c>
      <c r="G687" s="201" t="s">
        <v>237</v>
      </c>
      <c r="H687" s="202">
        <v>16.887</v>
      </c>
      <c r="I687" s="203"/>
      <c r="J687" s="204">
        <f>ROUND(I687*H687,2)</f>
        <v>0</v>
      </c>
      <c r="K687" s="200" t="s">
        <v>147</v>
      </c>
      <c r="L687" s="42"/>
      <c r="M687" s="205" t="s">
        <v>1</v>
      </c>
      <c r="N687" s="206" t="s">
        <v>44</v>
      </c>
      <c r="O687" s="78"/>
      <c r="P687" s="207">
        <f>O687*H687</f>
        <v>0</v>
      </c>
      <c r="Q687" s="207">
        <v>0.00040000000000000002</v>
      </c>
      <c r="R687" s="207">
        <f>Q687*H687</f>
        <v>0.0067548000000000009</v>
      </c>
      <c r="S687" s="207">
        <v>0</v>
      </c>
      <c r="T687" s="208">
        <f>S687*H687</f>
        <v>0</v>
      </c>
      <c r="AR687" s="16" t="s">
        <v>285</v>
      </c>
      <c r="AT687" s="16" t="s">
        <v>143</v>
      </c>
      <c r="AU687" s="16" t="s">
        <v>80</v>
      </c>
      <c r="AY687" s="16" t="s">
        <v>141</v>
      </c>
      <c r="BE687" s="209">
        <f>IF(N687="základní",J687,0)</f>
        <v>0</v>
      </c>
      <c r="BF687" s="209">
        <f>IF(N687="snížená",J687,0)</f>
        <v>0</v>
      </c>
      <c r="BG687" s="209">
        <f>IF(N687="zákl. přenesená",J687,0)</f>
        <v>0</v>
      </c>
      <c r="BH687" s="209">
        <f>IF(N687="sníž. přenesená",J687,0)</f>
        <v>0</v>
      </c>
      <c r="BI687" s="209">
        <f>IF(N687="nulová",J687,0)</f>
        <v>0</v>
      </c>
      <c r="BJ687" s="16" t="s">
        <v>78</v>
      </c>
      <c r="BK687" s="209">
        <f>ROUND(I687*H687,2)</f>
        <v>0</v>
      </c>
      <c r="BL687" s="16" t="s">
        <v>285</v>
      </c>
      <c r="BM687" s="16" t="s">
        <v>729</v>
      </c>
    </row>
    <row r="688" s="11" customFormat="1">
      <c r="B688" s="210"/>
      <c r="C688" s="211"/>
      <c r="D688" s="212" t="s">
        <v>150</v>
      </c>
      <c r="E688" s="213" t="s">
        <v>1</v>
      </c>
      <c r="F688" s="214" t="s">
        <v>151</v>
      </c>
      <c r="G688" s="211"/>
      <c r="H688" s="213" t="s">
        <v>1</v>
      </c>
      <c r="I688" s="215"/>
      <c r="J688" s="211"/>
      <c r="K688" s="211"/>
      <c r="L688" s="216"/>
      <c r="M688" s="217"/>
      <c r="N688" s="218"/>
      <c r="O688" s="218"/>
      <c r="P688" s="218"/>
      <c r="Q688" s="218"/>
      <c r="R688" s="218"/>
      <c r="S688" s="218"/>
      <c r="T688" s="219"/>
      <c r="AT688" s="220" t="s">
        <v>150</v>
      </c>
      <c r="AU688" s="220" t="s">
        <v>80</v>
      </c>
      <c r="AV688" s="11" t="s">
        <v>78</v>
      </c>
      <c r="AW688" s="11" t="s">
        <v>35</v>
      </c>
      <c r="AX688" s="11" t="s">
        <v>73</v>
      </c>
      <c r="AY688" s="220" t="s">
        <v>141</v>
      </c>
    </row>
    <row r="689" s="11" customFormat="1">
      <c r="B689" s="210"/>
      <c r="C689" s="211"/>
      <c r="D689" s="212" t="s">
        <v>150</v>
      </c>
      <c r="E689" s="213" t="s">
        <v>1</v>
      </c>
      <c r="F689" s="214" t="s">
        <v>730</v>
      </c>
      <c r="G689" s="211"/>
      <c r="H689" s="213" t="s">
        <v>1</v>
      </c>
      <c r="I689" s="215"/>
      <c r="J689" s="211"/>
      <c r="K689" s="211"/>
      <c r="L689" s="216"/>
      <c r="M689" s="217"/>
      <c r="N689" s="218"/>
      <c r="O689" s="218"/>
      <c r="P689" s="218"/>
      <c r="Q689" s="218"/>
      <c r="R689" s="218"/>
      <c r="S689" s="218"/>
      <c r="T689" s="219"/>
      <c r="AT689" s="220" t="s">
        <v>150</v>
      </c>
      <c r="AU689" s="220" t="s">
        <v>80</v>
      </c>
      <c r="AV689" s="11" t="s">
        <v>78</v>
      </c>
      <c r="AW689" s="11" t="s">
        <v>35</v>
      </c>
      <c r="AX689" s="11" t="s">
        <v>73</v>
      </c>
      <c r="AY689" s="220" t="s">
        <v>141</v>
      </c>
    </row>
    <row r="690" s="12" customFormat="1">
      <c r="B690" s="221"/>
      <c r="C690" s="222"/>
      <c r="D690" s="212" t="s">
        <v>150</v>
      </c>
      <c r="E690" s="223" t="s">
        <v>1</v>
      </c>
      <c r="F690" s="224" t="s">
        <v>720</v>
      </c>
      <c r="G690" s="222"/>
      <c r="H690" s="225">
        <v>15.352</v>
      </c>
      <c r="I690" s="226"/>
      <c r="J690" s="222"/>
      <c r="K690" s="222"/>
      <c r="L690" s="227"/>
      <c r="M690" s="228"/>
      <c r="N690" s="229"/>
      <c r="O690" s="229"/>
      <c r="P690" s="229"/>
      <c r="Q690" s="229"/>
      <c r="R690" s="229"/>
      <c r="S690" s="229"/>
      <c r="T690" s="230"/>
      <c r="AT690" s="231" t="s">
        <v>150</v>
      </c>
      <c r="AU690" s="231" t="s">
        <v>80</v>
      </c>
      <c r="AV690" s="12" t="s">
        <v>80</v>
      </c>
      <c r="AW690" s="12" t="s">
        <v>35</v>
      </c>
      <c r="AX690" s="12" t="s">
        <v>78</v>
      </c>
      <c r="AY690" s="231" t="s">
        <v>141</v>
      </c>
    </row>
    <row r="691" s="12" customFormat="1">
      <c r="B691" s="221"/>
      <c r="C691" s="222"/>
      <c r="D691" s="212" t="s">
        <v>150</v>
      </c>
      <c r="E691" s="222"/>
      <c r="F691" s="224" t="s">
        <v>731</v>
      </c>
      <c r="G691" s="222"/>
      <c r="H691" s="225">
        <v>16.887</v>
      </c>
      <c r="I691" s="226"/>
      <c r="J691" s="222"/>
      <c r="K691" s="222"/>
      <c r="L691" s="227"/>
      <c r="M691" s="228"/>
      <c r="N691" s="229"/>
      <c r="O691" s="229"/>
      <c r="P691" s="229"/>
      <c r="Q691" s="229"/>
      <c r="R691" s="229"/>
      <c r="S691" s="229"/>
      <c r="T691" s="230"/>
      <c r="AT691" s="231" t="s">
        <v>150</v>
      </c>
      <c r="AU691" s="231" t="s">
        <v>80</v>
      </c>
      <c r="AV691" s="12" t="s">
        <v>80</v>
      </c>
      <c r="AW691" s="12" t="s">
        <v>4</v>
      </c>
      <c r="AX691" s="12" t="s">
        <v>78</v>
      </c>
      <c r="AY691" s="231" t="s">
        <v>141</v>
      </c>
    </row>
    <row r="692" s="1" customFormat="1" ht="20.4" customHeight="1">
      <c r="B692" s="37"/>
      <c r="C692" s="254" t="s">
        <v>732</v>
      </c>
      <c r="D692" s="254" t="s">
        <v>298</v>
      </c>
      <c r="E692" s="255" t="s">
        <v>733</v>
      </c>
      <c r="F692" s="256" t="s">
        <v>734</v>
      </c>
      <c r="G692" s="257" t="s">
        <v>237</v>
      </c>
      <c r="H692" s="258">
        <v>17.655000000000001</v>
      </c>
      <c r="I692" s="259"/>
      <c r="J692" s="260">
        <f>ROUND(I692*H692,2)</f>
        <v>0</v>
      </c>
      <c r="K692" s="256" t="s">
        <v>147</v>
      </c>
      <c r="L692" s="261"/>
      <c r="M692" s="262" t="s">
        <v>1</v>
      </c>
      <c r="N692" s="263" t="s">
        <v>44</v>
      </c>
      <c r="O692" s="78"/>
      <c r="P692" s="207">
        <f>O692*H692</f>
        <v>0</v>
      </c>
      <c r="Q692" s="207">
        <v>0.0044999999999999997</v>
      </c>
      <c r="R692" s="207">
        <f>Q692*H692</f>
        <v>0.079447500000000004</v>
      </c>
      <c r="S692" s="207">
        <v>0</v>
      </c>
      <c r="T692" s="208">
        <f>S692*H692</f>
        <v>0</v>
      </c>
      <c r="AR692" s="16" t="s">
        <v>422</v>
      </c>
      <c r="AT692" s="16" t="s">
        <v>298</v>
      </c>
      <c r="AU692" s="16" t="s">
        <v>80</v>
      </c>
      <c r="AY692" s="16" t="s">
        <v>141</v>
      </c>
      <c r="BE692" s="209">
        <f>IF(N692="základní",J692,0)</f>
        <v>0</v>
      </c>
      <c r="BF692" s="209">
        <f>IF(N692="snížená",J692,0)</f>
        <v>0</v>
      </c>
      <c r="BG692" s="209">
        <f>IF(N692="zákl. přenesená",J692,0)</f>
        <v>0</v>
      </c>
      <c r="BH692" s="209">
        <f>IF(N692="sníž. přenesená",J692,0)</f>
        <v>0</v>
      </c>
      <c r="BI692" s="209">
        <f>IF(N692="nulová",J692,0)</f>
        <v>0</v>
      </c>
      <c r="BJ692" s="16" t="s">
        <v>78</v>
      </c>
      <c r="BK692" s="209">
        <f>ROUND(I692*H692,2)</f>
        <v>0</v>
      </c>
      <c r="BL692" s="16" t="s">
        <v>285</v>
      </c>
      <c r="BM692" s="16" t="s">
        <v>735</v>
      </c>
    </row>
    <row r="693" s="12" customFormat="1">
      <c r="B693" s="221"/>
      <c r="C693" s="222"/>
      <c r="D693" s="212" t="s">
        <v>150</v>
      </c>
      <c r="E693" s="222"/>
      <c r="F693" s="224" t="s">
        <v>736</v>
      </c>
      <c r="G693" s="222"/>
      <c r="H693" s="225">
        <v>17.655000000000001</v>
      </c>
      <c r="I693" s="226"/>
      <c r="J693" s="222"/>
      <c r="K693" s="222"/>
      <c r="L693" s="227"/>
      <c r="M693" s="228"/>
      <c r="N693" s="229"/>
      <c r="O693" s="229"/>
      <c r="P693" s="229"/>
      <c r="Q693" s="229"/>
      <c r="R693" s="229"/>
      <c r="S693" s="229"/>
      <c r="T693" s="230"/>
      <c r="AT693" s="231" t="s">
        <v>150</v>
      </c>
      <c r="AU693" s="231" t="s">
        <v>80</v>
      </c>
      <c r="AV693" s="12" t="s">
        <v>80</v>
      </c>
      <c r="AW693" s="12" t="s">
        <v>4</v>
      </c>
      <c r="AX693" s="12" t="s">
        <v>78</v>
      </c>
      <c r="AY693" s="231" t="s">
        <v>141</v>
      </c>
    </row>
    <row r="694" s="1" customFormat="1" ht="14.4" customHeight="1">
      <c r="B694" s="37"/>
      <c r="C694" s="198" t="s">
        <v>737</v>
      </c>
      <c r="D694" s="198" t="s">
        <v>143</v>
      </c>
      <c r="E694" s="199" t="s">
        <v>738</v>
      </c>
      <c r="F694" s="200" t="s">
        <v>739</v>
      </c>
      <c r="G694" s="201" t="s">
        <v>237</v>
      </c>
      <c r="H694" s="202">
        <v>25.885999999999999</v>
      </c>
      <c r="I694" s="203"/>
      <c r="J694" s="204">
        <f>ROUND(I694*H694,2)</f>
        <v>0</v>
      </c>
      <c r="K694" s="200" t="s">
        <v>147</v>
      </c>
      <c r="L694" s="42"/>
      <c r="M694" s="205" t="s">
        <v>1</v>
      </c>
      <c r="N694" s="206" t="s">
        <v>44</v>
      </c>
      <c r="O694" s="78"/>
      <c r="P694" s="207">
        <f>O694*H694</f>
        <v>0</v>
      </c>
      <c r="Q694" s="207">
        <v>0</v>
      </c>
      <c r="R694" s="207">
        <f>Q694*H694</f>
        <v>0</v>
      </c>
      <c r="S694" s="207">
        <v>0</v>
      </c>
      <c r="T694" s="208">
        <f>S694*H694</f>
        <v>0</v>
      </c>
      <c r="AR694" s="16" t="s">
        <v>285</v>
      </c>
      <c r="AT694" s="16" t="s">
        <v>143</v>
      </c>
      <c r="AU694" s="16" t="s">
        <v>80</v>
      </c>
      <c r="AY694" s="16" t="s">
        <v>141</v>
      </c>
      <c r="BE694" s="209">
        <f>IF(N694="základní",J694,0)</f>
        <v>0</v>
      </c>
      <c r="BF694" s="209">
        <f>IF(N694="snížená",J694,0)</f>
        <v>0</v>
      </c>
      <c r="BG694" s="209">
        <f>IF(N694="zákl. přenesená",J694,0)</f>
        <v>0</v>
      </c>
      <c r="BH694" s="209">
        <f>IF(N694="sníž. přenesená",J694,0)</f>
        <v>0</v>
      </c>
      <c r="BI694" s="209">
        <f>IF(N694="nulová",J694,0)</f>
        <v>0</v>
      </c>
      <c r="BJ694" s="16" t="s">
        <v>78</v>
      </c>
      <c r="BK694" s="209">
        <f>ROUND(I694*H694,2)</f>
        <v>0</v>
      </c>
      <c r="BL694" s="16" t="s">
        <v>285</v>
      </c>
      <c r="BM694" s="16" t="s">
        <v>740</v>
      </c>
    </row>
    <row r="695" s="11" customFormat="1">
      <c r="B695" s="210"/>
      <c r="C695" s="211"/>
      <c r="D695" s="212" t="s">
        <v>150</v>
      </c>
      <c r="E695" s="213" t="s">
        <v>1</v>
      </c>
      <c r="F695" s="214" t="s">
        <v>216</v>
      </c>
      <c r="G695" s="211"/>
      <c r="H695" s="213" t="s">
        <v>1</v>
      </c>
      <c r="I695" s="215"/>
      <c r="J695" s="211"/>
      <c r="K695" s="211"/>
      <c r="L695" s="216"/>
      <c r="M695" s="217"/>
      <c r="N695" s="218"/>
      <c r="O695" s="218"/>
      <c r="P695" s="218"/>
      <c r="Q695" s="218"/>
      <c r="R695" s="218"/>
      <c r="S695" s="218"/>
      <c r="T695" s="219"/>
      <c r="AT695" s="220" t="s">
        <v>150</v>
      </c>
      <c r="AU695" s="220" t="s">
        <v>80</v>
      </c>
      <c r="AV695" s="11" t="s">
        <v>78</v>
      </c>
      <c r="AW695" s="11" t="s">
        <v>35</v>
      </c>
      <c r="AX695" s="11" t="s">
        <v>73</v>
      </c>
      <c r="AY695" s="220" t="s">
        <v>141</v>
      </c>
    </row>
    <row r="696" s="12" customFormat="1">
      <c r="B696" s="221"/>
      <c r="C696" s="222"/>
      <c r="D696" s="212" t="s">
        <v>150</v>
      </c>
      <c r="E696" s="223" t="s">
        <v>1</v>
      </c>
      <c r="F696" s="224" t="s">
        <v>741</v>
      </c>
      <c r="G696" s="222"/>
      <c r="H696" s="225">
        <v>25.885999999999999</v>
      </c>
      <c r="I696" s="226"/>
      <c r="J696" s="222"/>
      <c r="K696" s="222"/>
      <c r="L696" s="227"/>
      <c r="M696" s="228"/>
      <c r="N696" s="229"/>
      <c r="O696" s="229"/>
      <c r="P696" s="229"/>
      <c r="Q696" s="229"/>
      <c r="R696" s="229"/>
      <c r="S696" s="229"/>
      <c r="T696" s="230"/>
      <c r="AT696" s="231" t="s">
        <v>150</v>
      </c>
      <c r="AU696" s="231" t="s">
        <v>80</v>
      </c>
      <c r="AV696" s="12" t="s">
        <v>80</v>
      </c>
      <c r="AW696" s="12" t="s">
        <v>35</v>
      </c>
      <c r="AX696" s="12" t="s">
        <v>78</v>
      </c>
      <c r="AY696" s="231" t="s">
        <v>141</v>
      </c>
    </row>
    <row r="697" s="1" customFormat="1" ht="14.4" customHeight="1">
      <c r="B697" s="37"/>
      <c r="C697" s="254" t="s">
        <v>742</v>
      </c>
      <c r="D697" s="254" t="s">
        <v>298</v>
      </c>
      <c r="E697" s="255" t="s">
        <v>743</v>
      </c>
      <c r="F697" s="256" t="s">
        <v>744</v>
      </c>
      <c r="G697" s="257" t="s">
        <v>745</v>
      </c>
      <c r="H697" s="258">
        <v>90.614999999999995</v>
      </c>
      <c r="I697" s="259"/>
      <c r="J697" s="260">
        <f>ROUND(I697*H697,2)</f>
        <v>0</v>
      </c>
      <c r="K697" s="256" t="s">
        <v>147</v>
      </c>
      <c r="L697" s="261"/>
      <c r="M697" s="262" t="s">
        <v>1</v>
      </c>
      <c r="N697" s="263" t="s">
        <v>44</v>
      </c>
      <c r="O697" s="78"/>
      <c r="P697" s="207">
        <f>O697*H697</f>
        <v>0</v>
      </c>
      <c r="Q697" s="207">
        <v>0.001</v>
      </c>
      <c r="R697" s="207">
        <f>Q697*H697</f>
        <v>0.090615000000000001</v>
      </c>
      <c r="S697" s="207">
        <v>0</v>
      </c>
      <c r="T697" s="208">
        <f>S697*H697</f>
        <v>0</v>
      </c>
      <c r="AR697" s="16" t="s">
        <v>422</v>
      </c>
      <c r="AT697" s="16" t="s">
        <v>298</v>
      </c>
      <c r="AU697" s="16" t="s">
        <v>80</v>
      </c>
      <c r="AY697" s="16" t="s">
        <v>141</v>
      </c>
      <c r="BE697" s="209">
        <f>IF(N697="základní",J697,0)</f>
        <v>0</v>
      </c>
      <c r="BF697" s="209">
        <f>IF(N697="snížená",J697,0)</f>
        <v>0</v>
      </c>
      <c r="BG697" s="209">
        <f>IF(N697="zákl. přenesená",J697,0)</f>
        <v>0</v>
      </c>
      <c r="BH697" s="209">
        <f>IF(N697="sníž. přenesená",J697,0)</f>
        <v>0</v>
      </c>
      <c r="BI697" s="209">
        <f>IF(N697="nulová",J697,0)</f>
        <v>0</v>
      </c>
      <c r="BJ697" s="16" t="s">
        <v>78</v>
      </c>
      <c r="BK697" s="209">
        <f>ROUND(I697*H697,2)</f>
        <v>0</v>
      </c>
      <c r="BL697" s="16" t="s">
        <v>285</v>
      </c>
      <c r="BM697" s="16" t="s">
        <v>746</v>
      </c>
    </row>
    <row r="698" s="12" customFormat="1">
      <c r="B698" s="221"/>
      <c r="C698" s="222"/>
      <c r="D698" s="212" t="s">
        <v>150</v>
      </c>
      <c r="E698" s="223" t="s">
        <v>1</v>
      </c>
      <c r="F698" s="224" t="s">
        <v>747</v>
      </c>
      <c r="G698" s="222"/>
      <c r="H698" s="225">
        <v>90.614999999999995</v>
      </c>
      <c r="I698" s="226"/>
      <c r="J698" s="222"/>
      <c r="K698" s="222"/>
      <c r="L698" s="227"/>
      <c r="M698" s="228"/>
      <c r="N698" s="229"/>
      <c r="O698" s="229"/>
      <c r="P698" s="229"/>
      <c r="Q698" s="229"/>
      <c r="R698" s="229"/>
      <c r="S698" s="229"/>
      <c r="T698" s="230"/>
      <c r="AT698" s="231" t="s">
        <v>150</v>
      </c>
      <c r="AU698" s="231" t="s">
        <v>80</v>
      </c>
      <c r="AV698" s="12" t="s">
        <v>80</v>
      </c>
      <c r="AW698" s="12" t="s">
        <v>35</v>
      </c>
      <c r="AX698" s="12" t="s">
        <v>78</v>
      </c>
      <c r="AY698" s="231" t="s">
        <v>141</v>
      </c>
    </row>
    <row r="699" s="1" customFormat="1" ht="14.4" customHeight="1">
      <c r="B699" s="37"/>
      <c r="C699" s="198" t="s">
        <v>748</v>
      </c>
      <c r="D699" s="198" t="s">
        <v>143</v>
      </c>
      <c r="E699" s="199" t="s">
        <v>749</v>
      </c>
      <c r="F699" s="200" t="s">
        <v>750</v>
      </c>
      <c r="G699" s="201" t="s">
        <v>430</v>
      </c>
      <c r="H699" s="202">
        <v>116.59999999999999</v>
      </c>
      <c r="I699" s="203"/>
      <c r="J699" s="204">
        <f>ROUND(I699*H699,2)</f>
        <v>0</v>
      </c>
      <c r="K699" s="200" t="s">
        <v>1</v>
      </c>
      <c r="L699" s="42"/>
      <c r="M699" s="205" t="s">
        <v>1</v>
      </c>
      <c r="N699" s="206" t="s">
        <v>44</v>
      </c>
      <c r="O699" s="78"/>
      <c r="P699" s="207">
        <f>O699*H699</f>
        <v>0</v>
      </c>
      <c r="Q699" s="207">
        <v>0</v>
      </c>
      <c r="R699" s="207">
        <f>Q699*H699</f>
        <v>0</v>
      </c>
      <c r="S699" s="207">
        <v>0</v>
      </c>
      <c r="T699" s="208">
        <f>S699*H699</f>
        <v>0</v>
      </c>
      <c r="AR699" s="16" t="s">
        <v>285</v>
      </c>
      <c r="AT699" s="16" t="s">
        <v>143</v>
      </c>
      <c r="AU699" s="16" t="s">
        <v>80</v>
      </c>
      <c r="AY699" s="16" t="s">
        <v>141</v>
      </c>
      <c r="BE699" s="209">
        <f>IF(N699="základní",J699,0)</f>
        <v>0</v>
      </c>
      <c r="BF699" s="209">
        <f>IF(N699="snížená",J699,0)</f>
        <v>0</v>
      </c>
      <c r="BG699" s="209">
        <f>IF(N699="zákl. přenesená",J699,0)</f>
        <v>0</v>
      </c>
      <c r="BH699" s="209">
        <f>IF(N699="sníž. přenesená",J699,0)</f>
        <v>0</v>
      </c>
      <c r="BI699" s="209">
        <f>IF(N699="nulová",J699,0)</f>
        <v>0</v>
      </c>
      <c r="BJ699" s="16" t="s">
        <v>78</v>
      </c>
      <c r="BK699" s="209">
        <f>ROUND(I699*H699,2)</f>
        <v>0</v>
      </c>
      <c r="BL699" s="16" t="s">
        <v>285</v>
      </c>
      <c r="BM699" s="16" t="s">
        <v>751</v>
      </c>
    </row>
    <row r="700" s="11" customFormat="1">
      <c r="B700" s="210"/>
      <c r="C700" s="211"/>
      <c r="D700" s="212" t="s">
        <v>150</v>
      </c>
      <c r="E700" s="213" t="s">
        <v>1</v>
      </c>
      <c r="F700" s="214" t="s">
        <v>338</v>
      </c>
      <c r="G700" s="211"/>
      <c r="H700" s="213" t="s">
        <v>1</v>
      </c>
      <c r="I700" s="215"/>
      <c r="J700" s="211"/>
      <c r="K700" s="211"/>
      <c r="L700" s="216"/>
      <c r="M700" s="217"/>
      <c r="N700" s="218"/>
      <c r="O700" s="218"/>
      <c r="P700" s="218"/>
      <c r="Q700" s="218"/>
      <c r="R700" s="218"/>
      <c r="S700" s="218"/>
      <c r="T700" s="219"/>
      <c r="AT700" s="220" t="s">
        <v>150</v>
      </c>
      <c r="AU700" s="220" t="s">
        <v>80</v>
      </c>
      <c r="AV700" s="11" t="s">
        <v>78</v>
      </c>
      <c r="AW700" s="11" t="s">
        <v>35</v>
      </c>
      <c r="AX700" s="11" t="s">
        <v>73</v>
      </c>
      <c r="AY700" s="220" t="s">
        <v>141</v>
      </c>
    </row>
    <row r="701" s="12" customFormat="1">
      <c r="B701" s="221"/>
      <c r="C701" s="222"/>
      <c r="D701" s="212" t="s">
        <v>150</v>
      </c>
      <c r="E701" s="223" t="s">
        <v>1</v>
      </c>
      <c r="F701" s="224" t="s">
        <v>752</v>
      </c>
      <c r="G701" s="222"/>
      <c r="H701" s="225">
        <v>116.59999999999999</v>
      </c>
      <c r="I701" s="226"/>
      <c r="J701" s="222"/>
      <c r="K701" s="222"/>
      <c r="L701" s="227"/>
      <c r="M701" s="228"/>
      <c r="N701" s="229"/>
      <c r="O701" s="229"/>
      <c r="P701" s="229"/>
      <c r="Q701" s="229"/>
      <c r="R701" s="229"/>
      <c r="S701" s="229"/>
      <c r="T701" s="230"/>
      <c r="AT701" s="231" t="s">
        <v>150</v>
      </c>
      <c r="AU701" s="231" t="s">
        <v>80</v>
      </c>
      <c r="AV701" s="12" t="s">
        <v>80</v>
      </c>
      <c r="AW701" s="12" t="s">
        <v>35</v>
      </c>
      <c r="AX701" s="12" t="s">
        <v>78</v>
      </c>
      <c r="AY701" s="231" t="s">
        <v>141</v>
      </c>
    </row>
    <row r="702" s="1" customFormat="1" ht="14.4" customHeight="1">
      <c r="B702" s="37"/>
      <c r="C702" s="254" t="s">
        <v>753</v>
      </c>
      <c r="D702" s="254" t="s">
        <v>298</v>
      </c>
      <c r="E702" s="255" t="s">
        <v>754</v>
      </c>
      <c r="F702" s="256" t="s">
        <v>755</v>
      </c>
      <c r="G702" s="257" t="s">
        <v>430</v>
      </c>
      <c r="H702" s="258">
        <v>116.59999999999999</v>
      </c>
      <c r="I702" s="259"/>
      <c r="J702" s="260">
        <f>ROUND(I702*H702,2)</f>
        <v>0</v>
      </c>
      <c r="K702" s="256" t="s">
        <v>1</v>
      </c>
      <c r="L702" s="261"/>
      <c r="M702" s="262" t="s">
        <v>1</v>
      </c>
      <c r="N702" s="263" t="s">
        <v>44</v>
      </c>
      <c r="O702" s="78"/>
      <c r="P702" s="207">
        <f>O702*H702</f>
        <v>0</v>
      </c>
      <c r="Q702" s="207">
        <v>0.001</v>
      </c>
      <c r="R702" s="207">
        <f>Q702*H702</f>
        <v>0.1166</v>
      </c>
      <c r="S702" s="207">
        <v>0</v>
      </c>
      <c r="T702" s="208">
        <f>S702*H702</f>
        <v>0</v>
      </c>
      <c r="AR702" s="16" t="s">
        <v>422</v>
      </c>
      <c r="AT702" s="16" t="s">
        <v>298</v>
      </c>
      <c r="AU702" s="16" t="s">
        <v>80</v>
      </c>
      <c r="AY702" s="16" t="s">
        <v>141</v>
      </c>
      <c r="BE702" s="209">
        <f>IF(N702="základní",J702,0)</f>
        <v>0</v>
      </c>
      <c r="BF702" s="209">
        <f>IF(N702="snížená",J702,0)</f>
        <v>0</v>
      </c>
      <c r="BG702" s="209">
        <f>IF(N702="zákl. přenesená",J702,0)</f>
        <v>0</v>
      </c>
      <c r="BH702" s="209">
        <f>IF(N702="sníž. přenesená",J702,0)</f>
        <v>0</v>
      </c>
      <c r="BI702" s="209">
        <f>IF(N702="nulová",J702,0)</f>
        <v>0</v>
      </c>
      <c r="BJ702" s="16" t="s">
        <v>78</v>
      </c>
      <c r="BK702" s="209">
        <f>ROUND(I702*H702,2)</f>
        <v>0</v>
      </c>
      <c r="BL702" s="16" t="s">
        <v>285</v>
      </c>
      <c r="BM702" s="16" t="s">
        <v>756</v>
      </c>
    </row>
    <row r="703" s="1" customFormat="1" ht="14.4" customHeight="1">
      <c r="B703" s="37"/>
      <c r="C703" s="198" t="s">
        <v>757</v>
      </c>
      <c r="D703" s="198" t="s">
        <v>143</v>
      </c>
      <c r="E703" s="199" t="s">
        <v>758</v>
      </c>
      <c r="F703" s="200" t="s">
        <v>759</v>
      </c>
      <c r="G703" s="201" t="s">
        <v>760</v>
      </c>
      <c r="H703" s="264"/>
      <c r="I703" s="203"/>
      <c r="J703" s="204">
        <f>ROUND(I703*H703,2)</f>
        <v>0</v>
      </c>
      <c r="K703" s="200" t="s">
        <v>147</v>
      </c>
      <c r="L703" s="42"/>
      <c r="M703" s="205" t="s">
        <v>1</v>
      </c>
      <c r="N703" s="206" t="s">
        <v>44</v>
      </c>
      <c r="O703" s="78"/>
      <c r="P703" s="207">
        <f>O703*H703</f>
        <v>0</v>
      </c>
      <c r="Q703" s="207">
        <v>0</v>
      </c>
      <c r="R703" s="207">
        <f>Q703*H703</f>
        <v>0</v>
      </c>
      <c r="S703" s="207">
        <v>0</v>
      </c>
      <c r="T703" s="208">
        <f>S703*H703</f>
        <v>0</v>
      </c>
      <c r="AR703" s="16" t="s">
        <v>285</v>
      </c>
      <c r="AT703" s="16" t="s">
        <v>143</v>
      </c>
      <c r="AU703" s="16" t="s">
        <v>80</v>
      </c>
      <c r="AY703" s="16" t="s">
        <v>141</v>
      </c>
      <c r="BE703" s="209">
        <f>IF(N703="základní",J703,0)</f>
        <v>0</v>
      </c>
      <c r="BF703" s="209">
        <f>IF(N703="snížená",J703,0)</f>
        <v>0</v>
      </c>
      <c r="BG703" s="209">
        <f>IF(N703="zákl. přenesená",J703,0)</f>
        <v>0</v>
      </c>
      <c r="BH703" s="209">
        <f>IF(N703="sníž. přenesená",J703,0)</f>
        <v>0</v>
      </c>
      <c r="BI703" s="209">
        <f>IF(N703="nulová",J703,0)</f>
        <v>0</v>
      </c>
      <c r="BJ703" s="16" t="s">
        <v>78</v>
      </c>
      <c r="BK703" s="209">
        <f>ROUND(I703*H703,2)</f>
        <v>0</v>
      </c>
      <c r="BL703" s="16" t="s">
        <v>285</v>
      </c>
      <c r="BM703" s="16" t="s">
        <v>761</v>
      </c>
    </row>
    <row r="704" s="10" customFormat="1" ht="22.8" customHeight="1">
      <c r="B704" s="182"/>
      <c r="C704" s="183"/>
      <c r="D704" s="184" t="s">
        <v>72</v>
      </c>
      <c r="E704" s="196" t="s">
        <v>762</v>
      </c>
      <c r="F704" s="196" t="s">
        <v>763</v>
      </c>
      <c r="G704" s="183"/>
      <c r="H704" s="183"/>
      <c r="I704" s="186"/>
      <c r="J704" s="197">
        <f>BK704</f>
        <v>0</v>
      </c>
      <c r="K704" s="183"/>
      <c r="L704" s="188"/>
      <c r="M704" s="189"/>
      <c r="N704" s="190"/>
      <c r="O704" s="190"/>
      <c r="P704" s="191">
        <f>SUM(P705:P712)</f>
        <v>0</v>
      </c>
      <c r="Q704" s="190"/>
      <c r="R704" s="191">
        <f>SUM(R705:R712)</f>
        <v>2.7280722599999998</v>
      </c>
      <c r="S704" s="190"/>
      <c r="T704" s="192">
        <f>SUM(T705:T712)</f>
        <v>0</v>
      </c>
      <c r="AR704" s="193" t="s">
        <v>80</v>
      </c>
      <c r="AT704" s="194" t="s">
        <v>72</v>
      </c>
      <c r="AU704" s="194" t="s">
        <v>78</v>
      </c>
      <c r="AY704" s="193" t="s">
        <v>141</v>
      </c>
      <c r="BK704" s="195">
        <f>SUM(BK705:BK712)</f>
        <v>0</v>
      </c>
    </row>
    <row r="705" s="1" customFormat="1" ht="14.4" customHeight="1">
      <c r="B705" s="37"/>
      <c r="C705" s="198" t="s">
        <v>764</v>
      </c>
      <c r="D705" s="198" t="s">
        <v>143</v>
      </c>
      <c r="E705" s="199" t="s">
        <v>765</v>
      </c>
      <c r="F705" s="200" t="s">
        <v>766</v>
      </c>
      <c r="G705" s="201" t="s">
        <v>237</v>
      </c>
      <c r="H705" s="202">
        <v>245.70599999999999</v>
      </c>
      <c r="I705" s="203"/>
      <c r="J705" s="204">
        <f>ROUND(I705*H705,2)</f>
        <v>0</v>
      </c>
      <c r="K705" s="200" t="s">
        <v>147</v>
      </c>
      <c r="L705" s="42"/>
      <c r="M705" s="205" t="s">
        <v>1</v>
      </c>
      <c r="N705" s="206" t="s">
        <v>44</v>
      </c>
      <c r="O705" s="78"/>
      <c r="P705" s="207">
        <f>O705*H705</f>
        <v>0</v>
      </c>
      <c r="Q705" s="207">
        <v>0.0060000000000000001</v>
      </c>
      <c r="R705" s="207">
        <f>Q705*H705</f>
        <v>1.4742359999999999</v>
      </c>
      <c r="S705" s="207">
        <v>0</v>
      </c>
      <c r="T705" s="208">
        <f>S705*H705</f>
        <v>0</v>
      </c>
      <c r="AR705" s="16" t="s">
        <v>285</v>
      </c>
      <c r="AT705" s="16" t="s">
        <v>143</v>
      </c>
      <c r="AU705" s="16" t="s">
        <v>80</v>
      </c>
      <c r="AY705" s="16" t="s">
        <v>141</v>
      </c>
      <c r="BE705" s="209">
        <f>IF(N705="základní",J705,0)</f>
        <v>0</v>
      </c>
      <c r="BF705" s="209">
        <f>IF(N705="snížená",J705,0)</f>
        <v>0</v>
      </c>
      <c r="BG705" s="209">
        <f>IF(N705="zákl. přenesená",J705,0)</f>
        <v>0</v>
      </c>
      <c r="BH705" s="209">
        <f>IF(N705="sníž. přenesená",J705,0)</f>
        <v>0</v>
      </c>
      <c r="BI705" s="209">
        <f>IF(N705="nulová",J705,0)</f>
        <v>0</v>
      </c>
      <c r="BJ705" s="16" t="s">
        <v>78</v>
      </c>
      <c r="BK705" s="209">
        <f>ROUND(I705*H705,2)</f>
        <v>0</v>
      </c>
      <c r="BL705" s="16" t="s">
        <v>285</v>
      </c>
      <c r="BM705" s="16" t="s">
        <v>767</v>
      </c>
    </row>
    <row r="706" s="11" customFormat="1">
      <c r="B706" s="210"/>
      <c r="C706" s="211"/>
      <c r="D706" s="212" t="s">
        <v>150</v>
      </c>
      <c r="E706" s="213" t="s">
        <v>1</v>
      </c>
      <c r="F706" s="214" t="s">
        <v>151</v>
      </c>
      <c r="G706" s="211"/>
      <c r="H706" s="213" t="s">
        <v>1</v>
      </c>
      <c r="I706" s="215"/>
      <c r="J706" s="211"/>
      <c r="K706" s="211"/>
      <c r="L706" s="216"/>
      <c r="M706" s="217"/>
      <c r="N706" s="218"/>
      <c r="O706" s="218"/>
      <c r="P706" s="218"/>
      <c r="Q706" s="218"/>
      <c r="R706" s="218"/>
      <c r="S706" s="218"/>
      <c r="T706" s="219"/>
      <c r="AT706" s="220" t="s">
        <v>150</v>
      </c>
      <c r="AU706" s="220" t="s">
        <v>80</v>
      </c>
      <c r="AV706" s="11" t="s">
        <v>78</v>
      </c>
      <c r="AW706" s="11" t="s">
        <v>35</v>
      </c>
      <c r="AX706" s="11" t="s">
        <v>73</v>
      </c>
      <c r="AY706" s="220" t="s">
        <v>141</v>
      </c>
    </row>
    <row r="707" s="12" customFormat="1">
      <c r="B707" s="221"/>
      <c r="C707" s="222"/>
      <c r="D707" s="212" t="s">
        <v>150</v>
      </c>
      <c r="E707" s="223" t="s">
        <v>1</v>
      </c>
      <c r="F707" s="224" t="s">
        <v>768</v>
      </c>
      <c r="G707" s="222"/>
      <c r="H707" s="225">
        <v>7.6760000000000002</v>
      </c>
      <c r="I707" s="226"/>
      <c r="J707" s="222"/>
      <c r="K707" s="222"/>
      <c r="L707" s="227"/>
      <c r="M707" s="228"/>
      <c r="N707" s="229"/>
      <c r="O707" s="229"/>
      <c r="P707" s="229"/>
      <c r="Q707" s="229"/>
      <c r="R707" s="229"/>
      <c r="S707" s="229"/>
      <c r="T707" s="230"/>
      <c r="AT707" s="231" t="s">
        <v>150</v>
      </c>
      <c r="AU707" s="231" t="s">
        <v>80</v>
      </c>
      <c r="AV707" s="12" t="s">
        <v>80</v>
      </c>
      <c r="AW707" s="12" t="s">
        <v>35</v>
      </c>
      <c r="AX707" s="12" t="s">
        <v>73</v>
      </c>
      <c r="AY707" s="231" t="s">
        <v>141</v>
      </c>
    </row>
    <row r="708" s="12" customFormat="1">
      <c r="B708" s="221"/>
      <c r="C708" s="222"/>
      <c r="D708" s="212" t="s">
        <v>150</v>
      </c>
      <c r="E708" s="223" t="s">
        <v>1</v>
      </c>
      <c r="F708" s="224" t="s">
        <v>769</v>
      </c>
      <c r="G708" s="222"/>
      <c r="H708" s="225">
        <v>238.03</v>
      </c>
      <c r="I708" s="226"/>
      <c r="J708" s="222"/>
      <c r="K708" s="222"/>
      <c r="L708" s="227"/>
      <c r="M708" s="228"/>
      <c r="N708" s="229"/>
      <c r="O708" s="229"/>
      <c r="P708" s="229"/>
      <c r="Q708" s="229"/>
      <c r="R708" s="229"/>
      <c r="S708" s="229"/>
      <c r="T708" s="230"/>
      <c r="AT708" s="231" t="s">
        <v>150</v>
      </c>
      <c r="AU708" s="231" t="s">
        <v>80</v>
      </c>
      <c r="AV708" s="12" t="s">
        <v>80</v>
      </c>
      <c r="AW708" s="12" t="s">
        <v>35</v>
      </c>
      <c r="AX708" s="12" t="s">
        <v>73</v>
      </c>
      <c r="AY708" s="231" t="s">
        <v>141</v>
      </c>
    </row>
    <row r="709" s="13" customFormat="1">
      <c r="B709" s="232"/>
      <c r="C709" s="233"/>
      <c r="D709" s="212" t="s">
        <v>150</v>
      </c>
      <c r="E709" s="234" t="s">
        <v>1</v>
      </c>
      <c r="F709" s="235" t="s">
        <v>155</v>
      </c>
      <c r="G709" s="233"/>
      <c r="H709" s="236">
        <v>245.70599999999999</v>
      </c>
      <c r="I709" s="237"/>
      <c r="J709" s="233"/>
      <c r="K709" s="233"/>
      <c r="L709" s="238"/>
      <c r="M709" s="239"/>
      <c r="N709" s="240"/>
      <c r="O709" s="240"/>
      <c r="P709" s="240"/>
      <c r="Q709" s="240"/>
      <c r="R709" s="240"/>
      <c r="S709" s="240"/>
      <c r="T709" s="241"/>
      <c r="AT709" s="242" t="s">
        <v>150</v>
      </c>
      <c r="AU709" s="242" t="s">
        <v>80</v>
      </c>
      <c r="AV709" s="13" t="s">
        <v>148</v>
      </c>
      <c r="AW709" s="13" t="s">
        <v>35</v>
      </c>
      <c r="AX709" s="13" t="s">
        <v>78</v>
      </c>
      <c r="AY709" s="242" t="s">
        <v>141</v>
      </c>
    </row>
    <row r="710" s="1" customFormat="1" ht="14.4" customHeight="1">
      <c r="B710" s="37"/>
      <c r="C710" s="254" t="s">
        <v>770</v>
      </c>
      <c r="D710" s="254" t="s">
        <v>298</v>
      </c>
      <c r="E710" s="255" t="s">
        <v>771</v>
      </c>
      <c r="F710" s="256" t="s">
        <v>772</v>
      </c>
      <c r="G710" s="257" t="s">
        <v>237</v>
      </c>
      <c r="H710" s="258">
        <v>257.99099999999999</v>
      </c>
      <c r="I710" s="259"/>
      <c r="J710" s="260">
        <f>ROUND(I710*H710,2)</f>
        <v>0</v>
      </c>
      <c r="K710" s="256" t="s">
        <v>1</v>
      </c>
      <c r="L710" s="261"/>
      <c r="M710" s="262" t="s">
        <v>1</v>
      </c>
      <c r="N710" s="263" t="s">
        <v>44</v>
      </c>
      <c r="O710" s="78"/>
      <c r="P710" s="207">
        <f>O710*H710</f>
        <v>0</v>
      </c>
      <c r="Q710" s="207">
        <v>0.0048599999999999997</v>
      </c>
      <c r="R710" s="207">
        <f>Q710*H710</f>
        <v>1.2538362599999999</v>
      </c>
      <c r="S710" s="207">
        <v>0</v>
      </c>
      <c r="T710" s="208">
        <f>S710*H710</f>
        <v>0</v>
      </c>
      <c r="AR710" s="16" t="s">
        <v>422</v>
      </c>
      <c r="AT710" s="16" t="s">
        <v>298</v>
      </c>
      <c r="AU710" s="16" t="s">
        <v>80</v>
      </c>
      <c r="AY710" s="16" t="s">
        <v>141</v>
      </c>
      <c r="BE710" s="209">
        <f>IF(N710="základní",J710,0)</f>
        <v>0</v>
      </c>
      <c r="BF710" s="209">
        <f>IF(N710="snížená",J710,0)</f>
        <v>0</v>
      </c>
      <c r="BG710" s="209">
        <f>IF(N710="zákl. přenesená",J710,0)</f>
        <v>0</v>
      </c>
      <c r="BH710" s="209">
        <f>IF(N710="sníž. přenesená",J710,0)</f>
        <v>0</v>
      </c>
      <c r="BI710" s="209">
        <f>IF(N710="nulová",J710,0)</f>
        <v>0</v>
      </c>
      <c r="BJ710" s="16" t="s">
        <v>78</v>
      </c>
      <c r="BK710" s="209">
        <f>ROUND(I710*H710,2)</f>
        <v>0</v>
      </c>
      <c r="BL710" s="16" t="s">
        <v>285</v>
      </c>
      <c r="BM710" s="16" t="s">
        <v>773</v>
      </c>
    </row>
    <row r="711" s="12" customFormat="1">
      <c r="B711" s="221"/>
      <c r="C711" s="222"/>
      <c r="D711" s="212" t="s">
        <v>150</v>
      </c>
      <c r="E711" s="222"/>
      <c r="F711" s="224" t="s">
        <v>774</v>
      </c>
      <c r="G711" s="222"/>
      <c r="H711" s="225">
        <v>257.99099999999999</v>
      </c>
      <c r="I711" s="226"/>
      <c r="J711" s="222"/>
      <c r="K711" s="222"/>
      <c r="L711" s="227"/>
      <c r="M711" s="228"/>
      <c r="N711" s="229"/>
      <c r="O711" s="229"/>
      <c r="P711" s="229"/>
      <c r="Q711" s="229"/>
      <c r="R711" s="229"/>
      <c r="S711" s="229"/>
      <c r="T711" s="230"/>
      <c r="AT711" s="231" t="s">
        <v>150</v>
      </c>
      <c r="AU711" s="231" t="s">
        <v>80</v>
      </c>
      <c r="AV711" s="12" t="s">
        <v>80</v>
      </c>
      <c r="AW711" s="12" t="s">
        <v>4</v>
      </c>
      <c r="AX711" s="12" t="s">
        <v>78</v>
      </c>
      <c r="AY711" s="231" t="s">
        <v>141</v>
      </c>
    </row>
    <row r="712" s="1" customFormat="1" ht="14.4" customHeight="1">
      <c r="B712" s="37"/>
      <c r="C712" s="198" t="s">
        <v>775</v>
      </c>
      <c r="D712" s="198" t="s">
        <v>143</v>
      </c>
      <c r="E712" s="199" t="s">
        <v>776</v>
      </c>
      <c r="F712" s="200" t="s">
        <v>777</v>
      </c>
      <c r="G712" s="201" t="s">
        <v>760</v>
      </c>
      <c r="H712" s="264"/>
      <c r="I712" s="203"/>
      <c r="J712" s="204">
        <f>ROUND(I712*H712,2)</f>
        <v>0</v>
      </c>
      <c r="K712" s="200" t="s">
        <v>147</v>
      </c>
      <c r="L712" s="42"/>
      <c r="M712" s="205" t="s">
        <v>1</v>
      </c>
      <c r="N712" s="206" t="s">
        <v>44</v>
      </c>
      <c r="O712" s="78"/>
      <c r="P712" s="207">
        <f>O712*H712</f>
        <v>0</v>
      </c>
      <c r="Q712" s="207">
        <v>0</v>
      </c>
      <c r="R712" s="207">
        <f>Q712*H712</f>
        <v>0</v>
      </c>
      <c r="S712" s="207">
        <v>0</v>
      </c>
      <c r="T712" s="208">
        <f>S712*H712</f>
        <v>0</v>
      </c>
      <c r="AR712" s="16" t="s">
        <v>285</v>
      </c>
      <c r="AT712" s="16" t="s">
        <v>143</v>
      </c>
      <c r="AU712" s="16" t="s">
        <v>80</v>
      </c>
      <c r="AY712" s="16" t="s">
        <v>141</v>
      </c>
      <c r="BE712" s="209">
        <f>IF(N712="základní",J712,0)</f>
        <v>0</v>
      </c>
      <c r="BF712" s="209">
        <f>IF(N712="snížená",J712,0)</f>
        <v>0</v>
      </c>
      <c r="BG712" s="209">
        <f>IF(N712="zákl. přenesená",J712,0)</f>
        <v>0</v>
      </c>
      <c r="BH712" s="209">
        <f>IF(N712="sníž. přenesená",J712,0)</f>
        <v>0</v>
      </c>
      <c r="BI712" s="209">
        <f>IF(N712="nulová",J712,0)</f>
        <v>0</v>
      </c>
      <c r="BJ712" s="16" t="s">
        <v>78</v>
      </c>
      <c r="BK712" s="209">
        <f>ROUND(I712*H712,2)</f>
        <v>0</v>
      </c>
      <c r="BL712" s="16" t="s">
        <v>285</v>
      </c>
      <c r="BM712" s="16" t="s">
        <v>778</v>
      </c>
    </row>
    <row r="713" s="10" customFormat="1" ht="22.8" customHeight="1">
      <c r="B713" s="182"/>
      <c r="C713" s="183"/>
      <c r="D713" s="184" t="s">
        <v>72</v>
      </c>
      <c r="E713" s="196" t="s">
        <v>779</v>
      </c>
      <c r="F713" s="196" t="s">
        <v>780</v>
      </c>
      <c r="G713" s="183"/>
      <c r="H713" s="183"/>
      <c r="I713" s="186"/>
      <c r="J713" s="197">
        <f>BK713</f>
        <v>0</v>
      </c>
      <c r="K713" s="183"/>
      <c r="L713" s="188"/>
      <c r="M713" s="189"/>
      <c r="N713" s="190"/>
      <c r="O713" s="190"/>
      <c r="P713" s="191">
        <f>SUM(P714:P785)</f>
        <v>0</v>
      </c>
      <c r="Q713" s="190"/>
      <c r="R713" s="191">
        <f>SUM(R714:R785)</f>
        <v>0.086420999999999998</v>
      </c>
      <c r="S713" s="190"/>
      <c r="T713" s="192">
        <f>SUM(T714:T785)</f>
        <v>0</v>
      </c>
      <c r="AR713" s="193" t="s">
        <v>80</v>
      </c>
      <c r="AT713" s="194" t="s">
        <v>72</v>
      </c>
      <c r="AU713" s="194" t="s">
        <v>78</v>
      </c>
      <c r="AY713" s="193" t="s">
        <v>141</v>
      </c>
      <c r="BK713" s="195">
        <f>SUM(BK714:BK785)</f>
        <v>0</v>
      </c>
    </row>
    <row r="714" s="1" customFormat="1" ht="14.4" customHeight="1">
      <c r="B714" s="37"/>
      <c r="C714" s="198" t="s">
        <v>781</v>
      </c>
      <c r="D714" s="198" t="s">
        <v>143</v>
      </c>
      <c r="E714" s="199" t="s">
        <v>782</v>
      </c>
      <c r="F714" s="200" t="s">
        <v>783</v>
      </c>
      <c r="G714" s="201" t="s">
        <v>430</v>
      </c>
      <c r="H714" s="202">
        <v>36.299999999999997</v>
      </c>
      <c r="I714" s="203"/>
      <c r="J714" s="204">
        <f>ROUND(I714*H714,2)</f>
        <v>0</v>
      </c>
      <c r="K714" s="200" t="s">
        <v>147</v>
      </c>
      <c r="L714" s="42"/>
      <c r="M714" s="205" t="s">
        <v>1</v>
      </c>
      <c r="N714" s="206" t="s">
        <v>44</v>
      </c>
      <c r="O714" s="78"/>
      <c r="P714" s="207">
        <f>O714*H714</f>
        <v>0</v>
      </c>
      <c r="Q714" s="207">
        <v>0.0012099999999999999</v>
      </c>
      <c r="R714" s="207">
        <f>Q714*H714</f>
        <v>0.043922999999999997</v>
      </c>
      <c r="S714" s="207">
        <v>0</v>
      </c>
      <c r="T714" s="208">
        <f>S714*H714</f>
        <v>0</v>
      </c>
      <c r="AR714" s="16" t="s">
        <v>285</v>
      </c>
      <c r="AT714" s="16" t="s">
        <v>143</v>
      </c>
      <c r="AU714" s="16" t="s">
        <v>80</v>
      </c>
      <c r="AY714" s="16" t="s">
        <v>141</v>
      </c>
      <c r="BE714" s="209">
        <f>IF(N714="základní",J714,0)</f>
        <v>0</v>
      </c>
      <c r="BF714" s="209">
        <f>IF(N714="snížená",J714,0)</f>
        <v>0</v>
      </c>
      <c r="BG714" s="209">
        <f>IF(N714="zákl. přenesená",J714,0)</f>
        <v>0</v>
      </c>
      <c r="BH714" s="209">
        <f>IF(N714="sníž. přenesená",J714,0)</f>
        <v>0</v>
      </c>
      <c r="BI714" s="209">
        <f>IF(N714="nulová",J714,0)</f>
        <v>0</v>
      </c>
      <c r="BJ714" s="16" t="s">
        <v>78</v>
      </c>
      <c r="BK714" s="209">
        <f>ROUND(I714*H714,2)</f>
        <v>0</v>
      </c>
      <c r="BL714" s="16" t="s">
        <v>285</v>
      </c>
      <c r="BM714" s="16" t="s">
        <v>784</v>
      </c>
    </row>
    <row r="715" s="11" customFormat="1">
      <c r="B715" s="210"/>
      <c r="C715" s="211"/>
      <c r="D715" s="212" t="s">
        <v>150</v>
      </c>
      <c r="E715" s="213" t="s">
        <v>1</v>
      </c>
      <c r="F715" s="214" t="s">
        <v>253</v>
      </c>
      <c r="G715" s="211"/>
      <c r="H715" s="213" t="s">
        <v>1</v>
      </c>
      <c r="I715" s="215"/>
      <c r="J715" s="211"/>
      <c r="K715" s="211"/>
      <c r="L715" s="216"/>
      <c r="M715" s="217"/>
      <c r="N715" s="218"/>
      <c r="O715" s="218"/>
      <c r="P715" s="218"/>
      <c r="Q715" s="218"/>
      <c r="R715" s="218"/>
      <c r="S715" s="218"/>
      <c r="T715" s="219"/>
      <c r="AT715" s="220" t="s">
        <v>150</v>
      </c>
      <c r="AU715" s="220" t="s">
        <v>80</v>
      </c>
      <c r="AV715" s="11" t="s">
        <v>78</v>
      </c>
      <c r="AW715" s="11" t="s">
        <v>35</v>
      </c>
      <c r="AX715" s="11" t="s">
        <v>73</v>
      </c>
      <c r="AY715" s="220" t="s">
        <v>141</v>
      </c>
    </row>
    <row r="716" s="11" customFormat="1">
      <c r="B716" s="210"/>
      <c r="C716" s="211"/>
      <c r="D716" s="212" t="s">
        <v>150</v>
      </c>
      <c r="E716" s="213" t="s">
        <v>1</v>
      </c>
      <c r="F716" s="214" t="s">
        <v>254</v>
      </c>
      <c r="G716" s="211"/>
      <c r="H716" s="213" t="s">
        <v>1</v>
      </c>
      <c r="I716" s="215"/>
      <c r="J716" s="211"/>
      <c r="K716" s="211"/>
      <c r="L716" s="216"/>
      <c r="M716" s="217"/>
      <c r="N716" s="218"/>
      <c r="O716" s="218"/>
      <c r="P716" s="218"/>
      <c r="Q716" s="218"/>
      <c r="R716" s="218"/>
      <c r="S716" s="218"/>
      <c r="T716" s="219"/>
      <c r="AT716" s="220" t="s">
        <v>150</v>
      </c>
      <c r="AU716" s="220" t="s">
        <v>80</v>
      </c>
      <c r="AV716" s="11" t="s">
        <v>78</v>
      </c>
      <c r="AW716" s="11" t="s">
        <v>35</v>
      </c>
      <c r="AX716" s="11" t="s">
        <v>73</v>
      </c>
      <c r="AY716" s="220" t="s">
        <v>141</v>
      </c>
    </row>
    <row r="717" s="11" customFormat="1">
      <c r="B717" s="210"/>
      <c r="C717" s="211"/>
      <c r="D717" s="212" t="s">
        <v>150</v>
      </c>
      <c r="E717" s="213" t="s">
        <v>1</v>
      </c>
      <c r="F717" s="214" t="s">
        <v>255</v>
      </c>
      <c r="G717" s="211"/>
      <c r="H717" s="213" t="s">
        <v>1</v>
      </c>
      <c r="I717" s="215"/>
      <c r="J717" s="211"/>
      <c r="K717" s="211"/>
      <c r="L717" s="216"/>
      <c r="M717" s="217"/>
      <c r="N717" s="218"/>
      <c r="O717" s="218"/>
      <c r="P717" s="218"/>
      <c r="Q717" s="218"/>
      <c r="R717" s="218"/>
      <c r="S717" s="218"/>
      <c r="T717" s="219"/>
      <c r="AT717" s="220" t="s">
        <v>150</v>
      </c>
      <c r="AU717" s="220" t="s">
        <v>80</v>
      </c>
      <c r="AV717" s="11" t="s">
        <v>78</v>
      </c>
      <c r="AW717" s="11" t="s">
        <v>35</v>
      </c>
      <c r="AX717" s="11" t="s">
        <v>73</v>
      </c>
      <c r="AY717" s="220" t="s">
        <v>141</v>
      </c>
    </row>
    <row r="718" s="11" customFormat="1">
      <c r="B718" s="210"/>
      <c r="C718" s="211"/>
      <c r="D718" s="212" t="s">
        <v>150</v>
      </c>
      <c r="E718" s="213" t="s">
        <v>1</v>
      </c>
      <c r="F718" s="214" t="s">
        <v>262</v>
      </c>
      <c r="G718" s="211"/>
      <c r="H718" s="213" t="s">
        <v>1</v>
      </c>
      <c r="I718" s="215"/>
      <c r="J718" s="211"/>
      <c r="K718" s="211"/>
      <c r="L718" s="216"/>
      <c r="M718" s="217"/>
      <c r="N718" s="218"/>
      <c r="O718" s="218"/>
      <c r="P718" s="218"/>
      <c r="Q718" s="218"/>
      <c r="R718" s="218"/>
      <c r="S718" s="218"/>
      <c r="T718" s="219"/>
      <c r="AT718" s="220" t="s">
        <v>150</v>
      </c>
      <c r="AU718" s="220" t="s">
        <v>80</v>
      </c>
      <c r="AV718" s="11" t="s">
        <v>78</v>
      </c>
      <c r="AW718" s="11" t="s">
        <v>35</v>
      </c>
      <c r="AX718" s="11" t="s">
        <v>73</v>
      </c>
      <c r="AY718" s="220" t="s">
        <v>141</v>
      </c>
    </row>
    <row r="719" s="11" customFormat="1">
      <c r="B719" s="210"/>
      <c r="C719" s="211"/>
      <c r="D719" s="212" t="s">
        <v>150</v>
      </c>
      <c r="E719" s="213" t="s">
        <v>1</v>
      </c>
      <c r="F719" s="214" t="s">
        <v>263</v>
      </c>
      <c r="G719" s="211"/>
      <c r="H719" s="213" t="s">
        <v>1</v>
      </c>
      <c r="I719" s="215"/>
      <c r="J719" s="211"/>
      <c r="K719" s="211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150</v>
      </c>
      <c r="AU719" s="220" t="s">
        <v>80</v>
      </c>
      <c r="AV719" s="11" t="s">
        <v>78</v>
      </c>
      <c r="AW719" s="11" t="s">
        <v>35</v>
      </c>
      <c r="AX719" s="11" t="s">
        <v>73</v>
      </c>
      <c r="AY719" s="220" t="s">
        <v>141</v>
      </c>
    </row>
    <row r="720" s="12" customFormat="1">
      <c r="B720" s="221"/>
      <c r="C720" s="222"/>
      <c r="D720" s="212" t="s">
        <v>150</v>
      </c>
      <c r="E720" s="223" t="s">
        <v>1</v>
      </c>
      <c r="F720" s="224" t="s">
        <v>785</v>
      </c>
      <c r="G720" s="222"/>
      <c r="H720" s="225">
        <v>36.299999999999997</v>
      </c>
      <c r="I720" s="226"/>
      <c r="J720" s="222"/>
      <c r="K720" s="222"/>
      <c r="L720" s="227"/>
      <c r="M720" s="228"/>
      <c r="N720" s="229"/>
      <c r="O720" s="229"/>
      <c r="P720" s="229"/>
      <c r="Q720" s="229"/>
      <c r="R720" s="229"/>
      <c r="S720" s="229"/>
      <c r="T720" s="230"/>
      <c r="AT720" s="231" t="s">
        <v>150</v>
      </c>
      <c r="AU720" s="231" t="s">
        <v>80</v>
      </c>
      <c r="AV720" s="12" t="s">
        <v>80</v>
      </c>
      <c r="AW720" s="12" t="s">
        <v>35</v>
      </c>
      <c r="AX720" s="12" t="s">
        <v>78</v>
      </c>
      <c r="AY720" s="231" t="s">
        <v>141</v>
      </c>
    </row>
    <row r="721" s="1" customFormat="1" ht="14.4" customHeight="1">
      <c r="B721" s="37"/>
      <c r="C721" s="198" t="s">
        <v>786</v>
      </c>
      <c r="D721" s="198" t="s">
        <v>143</v>
      </c>
      <c r="E721" s="199" t="s">
        <v>787</v>
      </c>
      <c r="F721" s="200" t="s">
        <v>788</v>
      </c>
      <c r="G721" s="201" t="s">
        <v>430</v>
      </c>
      <c r="H721" s="202">
        <v>10</v>
      </c>
      <c r="I721" s="203"/>
      <c r="J721" s="204">
        <f>ROUND(I721*H721,2)</f>
        <v>0</v>
      </c>
      <c r="K721" s="200" t="s">
        <v>147</v>
      </c>
      <c r="L721" s="42"/>
      <c r="M721" s="205" t="s">
        <v>1</v>
      </c>
      <c r="N721" s="206" t="s">
        <v>44</v>
      </c>
      <c r="O721" s="78"/>
      <c r="P721" s="207">
        <f>O721*H721</f>
        <v>0</v>
      </c>
      <c r="Q721" s="207">
        <v>0.00029</v>
      </c>
      <c r="R721" s="207">
        <f>Q721*H721</f>
        <v>0.0028999999999999998</v>
      </c>
      <c r="S721" s="207">
        <v>0</v>
      </c>
      <c r="T721" s="208">
        <f>S721*H721</f>
        <v>0</v>
      </c>
      <c r="AR721" s="16" t="s">
        <v>285</v>
      </c>
      <c r="AT721" s="16" t="s">
        <v>143</v>
      </c>
      <c r="AU721" s="16" t="s">
        <v>80</v>
      </c>
      <c r="AY721" s="16" t="s">
        <v>141</v>
      </c>
      <c r="BE721" s="209">
        <f>IF(N721="základní",J721,0)</f>
        <v>0</v>
      </c>
      <c r="BF721" s="209">
        <f>IF(N721="snížená",J721,0)</f>
        <v>0</v>
      </c>
      <c r="BG721" s="209">
        <f>IF(N721="zákl. přenesená",J721,0)</f>
        <v>0</v>
      </c>
      <c r="BH721" s="209">
        <f>IF(N721="sníž. přenesená",J721,0)</f>
        <v>0</v>
      </c>
      <c r="BI721" s="209">
        <f>IF(N721="nulová",J721,0)</f>
        <v>0</v>
      </c>
      <c r="BJ721" s="16" t="s">
        <v>78</v>
      </c>
      <c r="BK721" s="209">
        <f>ROUND(I721*H721,2)</f>
        <v>0</v>
      </c>
      <c r="BL721" s="16" t="s">
        <v>285</v>
      </c>
      <c r="BM721" s="16" t="s">
        <v>789</v>
      </c>
    </row>
    <row r="722" s="11" customFormat="1">
      <c r="B722" s="210"/>
      <c r="C722" s="211"/>
      <c r="D722" s="212" t="s">
        <v>150</v>
      </c>
      <c r="E722" s="213" t="s">
        <v>1</v>
      </c>
      <c r="F722" s="214" t="s">
        <v>253</v>
      </c>
      <c r="G722" s="211"/>
      <c r="H722" s="213" t="s">
        <v>1</v>
      </c>
      <c r="I722" s="215"/>
      <c r="J722" s="211"/>
      <c r="K722" s="211"/>
      <c r="L722" s="216"/>
      <c r="M722" s="217"/>
      <c r="N722" s="218"/>
      <c r="O722" s="218"/>
      <c r="P722" s="218"/>
      <c r="Q722" s="218"/>
      <c r="R722" s="218"/>
      <c r="S722" s="218"/>
      <c r="T722" s="219"/>
      <c r="AT722" s="220" t="s">
        <v>150</v>
      </c>
      <c r="AU722" s="220" t="s">
        <v>80</v>
      </c>
      <c r="AV722" s="11" t="s">
        <v>78</v>
      </c>
      <c r="AW722" s="11" t="s">
        <v>35</v>
      </c>
      <c r="AX722" s="11" t="s">
        <v>73</v>
      </c>
      <c r="AY722" s="220" t="s">
        <v>141</v>
      </c>
    </row>
    <row r="723" s="11" customFormat="1">
      <c r="B723" s="210"/>
      <c r="C723" s="211"/>
      <c r="D723" s="212" t="s">
        <v>150</v>
      </c>
      <c r="E723" s="213" t="s">
        <v>1</v>
      </c>
      <c r="F723" s="214" t="s">
        <v>254</v>
      </c>
      <c r="G723" s="211"/>
      <c r="H723" s="213" t="s">
        <v>1</v>
      </c>
      <c r="I723" s="215"/>
      <c r="J723" s="211"/>
      <c r="K723" s="211"/>
      <c r="L723" s="216"/>
      <c r="M723" s="217"/>
      <c r="N723" s="218"/>
      <c r="O723" s="218"/>
      <c r="P723" s="218"/>
      <c r="Q723" s="218"/>
      <c r="R723" s="218"/>
      <c r="S723" s="218"/>
      <c r="T723" s="219"/>
      <c r="AT723" s="220" t="s">
        <v>150</v>
      </c>
      <c r="AU723" s="220" t="s">
        <v>80</v>
      </c>
      <c r="AV723" s="11" t="s">
        <v>78</v>
      </c>
      <c r="AW723" s="11" t="s">
        <v>35</v>
      </c>
      <c r="AX723" s="11" t="s">
        <v>73</v>
      </c>
      <c r="AY723" s="220" t="s">
        <v>141</v>
      </c>
    </row>
    <row r="724" s="11" customFormat="1">
      <c r="B724" s="210"/>
      <c r="C724" s="211"/>
      <c r="D724" s="212" t="s">
        <v>150</v>
      </c>
      <c r="E724" s="213" t="s">
        <v>1</v>
      </c>
      <c r="F724" s="214" t="s">
        <v>255</v>
      </c>
      <c r="G724" s="211"/>
      <c r="H724" s="213" t="s">
        <v>1</v>
      </c>
      <c r="I724" s="215"/>
      <c r="J724" s="211"/>
      <c r="K724" s="211"/>
      <c r="L724" s="216"/>
      <c r="M724" s="217"/>
      <c r="N724" s="218"/>
      <c r="O724" s="218"/>
      <c r="P724" s="218"/>
      <c r="Q724" s="218"/>
      <c r="R724" s="218"/>
      <c r="S724" s="218"/>
      <c r="T724" s="219"/>
      <c r="AT724" s="220" t="s">
        <v>150</v>
      </c>
      <c r="AU724" s="220" t="s">
        <v>80</v>
      </c>
      <c r="AV724" s="11" t="s">
        <v>78</v>
      </c>
      <c r="AW724" s="11" t="s">
        <v>35</v>
      </c>
      <c r="AX724" s="11" t="s">
        <v>73</v>
      </c>
      <c r="AY724" s="220" t="s">
        <v>141</v>
      </c>
    </row>
    <row r="725" s="11" customFormat="1">
      <c r="B725" s="210"/>
      <c r="C725" s="211"/>
      <c r="D725" s="212" t="s">
        <v>150</v>
      </c>
      <c r="E725" s="213" t="s">
        <v>1</v>
      </c>
      <c r="F725" s="214" t="s">
        <v>263</v>
      </c>
      <c r="G725" s="211"/>
      <c r="H725" s="213" t="s">
        <v>1</v>
      </c>
      <c r="I725" s="215"/>
      <c r="J725" s="211"/>
      <c r="K725" s="211"/>
      <c r="L725" s="216"/>
      <c r="M725" s="217"/>
      <c r="N725" s="218"/>
      <c r="O725" s="218"/>
      <c r="P725" s="218"/>
      <c r="Q725" s="218"/>
      <c r="R725" s="218"/>
      <c r="S725" s="218"/>
      <c r="T725" s="219"/>
      <c r="AT725" s="220" t="s">
        <v>150</v>
      </c>
      <c r="AU725" s="220" t="s">
        <v>80</v>
      </c>
      <c r="AV725" s="11" t="s">
        <v>78</v>
      </c>
      <c r="AW725" s="11" t="s">
        <v>35</v>
      </c>
      <c r="AX725" s="11" t="s">
        <v>73</v>
      </c>
      <c r="AY725" s="220" t="s">
        <v>141</v>
      </c>
    </row>
    <row r="726" s="12" customFormat="1">
      <c r="B726" s="221"/>
      <c r="C726" s="222"/>
      <c r="D726" s="212" t="s">
        <v>150</v>
      </c>
      <c r="E726" s="223" t="s">
        <v>1</v>
      </c>
      <c r="F726" s="224" t="s">
        <v>227</v>
      </c>
      <c r="G726" s="222"/>
      <c r="H726" s="225">
        <v>10</v>
      </c>
      <c r="I726" s="226"/>
      <c r="J726" s="222"/>
      <c r="K726" s="222"/>
      <c r="L726" s="227"/>
      <c r="M726" s="228"/>
      <c r="N726" s="229"/>
      <c r="O726" s="229"/>
      <c r="P726" s="229"/>
      <c r="Q726" s="229"/>
      <c r="R726" s="229"/>
      <c r="S726" s="229"/>
      <c r="T726" s="230"/>
      <c r="AT726" s="231" t="s">
        <v>150</v>
      </c>
      <c r="AU726" s="231" t="s">
        <v>80</v>
      </c>
      <c r="AV726" s="12" t="s">
        <v>80</v>
      </c>
      <c r="AW726" s="12" t="s">
        <v>35</v>
      </c>
      <c r="AX726" s="12" t="s">
        <v>78</v>
      </c>
      <c r="AY726" s="231" t="s">
        <v>141</v>
      </c>
    </row>
    <row r="727" s="1" customFormat="1" ht="14.4" customHeight="1">
      <c r="B727" s="37"/>
      <c r="C727" s="198" t="s">
        <v>790</v>
      </c>
      <c r="D727" s="198" t="s">
        <v>143</v>
      </c>
      <c r="E727" s="199" t="s">
        <v>791</v>
      </c>
      <c r="F727" s="200" t="s">
        <v>792</v>
      </c>
      <c r="G727" s="201" t="s">
        <v>430</v>
      </c>
      <c r="H727" s="202">
        <v>12</v>
      </c>
      <c r="I727" s="203"/>
      <c r="J727" s="204">
        <f>ROUND(I727*H727,2)</f>
        <v>0</v>
      </c>
      <c r="K727" s="200" t="s">
        <v>147</v>
      </c>
      <c r="L727" s="42"/>
      <c r="M727" s="205" t="s">
        <v>1</v>
      </c>
      <c r="N727" s="206" t="s">
        <v>44</v>
      </c>
      <c r="O727" s="78"/>
      <c r="P727" s="207">
        <f>O727*H727</f>
        <v>0</v>
      </c>
      <c r="Q727" s="207">
        <v>0.00035</v>
      </c>
      <c r="R727" s="207">
        <f>Q727*H727</f>
        <v>0.0041999999999999997</v>
      </c>
      <c r="S727" s="207">
        <v>0</v>
      </c>
      <c r="T727" s="208">
        <f>S727*H727</f>
        <v>0</v>
      </c>
      <c r="AR727" s="16" t="s">
        <v>285</v>
      </c>
      <c r="AT727" s="16" t="s">
        <v>143</v>
      </c>
      <c r="AU727" s="16" t="s">
        <v>80</v>
      </c>
      <c r="AY727" s="16" t="s">
        <v>141</v>
      </c>
      <c r="BE727" s="209">
        <f>IF(N727="základní",J727,0)</f>
        <v>0</v>
      </c>
      <c r="BF727" s="209">
        <f>IF(N727="snížená",J727,0)</f>
        <v>0</v>
      </c>
      <c r="BG727" s="209">
        <f>IF(N727="zákl. přenesená",J727,0)</f>
        <v>0</v>
      </c>
      <c r="BH727" s="209">
        <f>IF(N727="sníž. přenesená",J727,0)</f>
        <v>0</v>
      </c>
      <c r="BI727" s="209">
        <f>IF(N727="nulová",J727,0)</f>
        <v>0</v>
      </c>
      <c r="BJ727" s="16" t="s">
        <v>78</v>
      </c>
      <c r="BK727" s="209">
        <f>ROUND(I727*H727,2)</f>
        <v>0</v>
      </c>
      <c r="BL727" s="16" t="s">
        <v>285</v>
      </c>
      <c r="BM727" s="16" t="s">
        <v>793</v>
      </c>
    </row>
    <row r="728" s="11" customFormat="1">
      <c r="B728" s="210"/>
      <c r="C728" s="211"/>
      <c r="D728" s="212" t="s">
        <v>150</v>
      </c>
      <c r="E728" s="213" t="s">
        <v>1</v>
      </c>
      <c r="F728" s="214" t="s">
        <v>253</v>
      </c>
      <c r="G728" s="211"/>
      <c r="H728" s="213" t="s">
        <v>1</v>
      </c>
      <c r="I728" s="215"/>
      <c r="J728" s="211"/>
      <c r="K728" s="211"/>
      <c r="L728" s="216"/>
      <c r="M728" s="217"/>
      <c r="N728" s="218"/>
      <c r="O728" s="218"/>
      <c r="P728" s="218"/>
      <c r="Q728" s="218"/>
      <c r="R728" s="218"/>
      <c r="S728" s="218"/>
      <c r="T728" s="219"/>
      <c r="AT728" s="220" t="s">
        <v>150</v>
      </c>
      <c r="AU728" s="220" t="s">
        <v>80</v>
      </c>
      <c r="AV728" s="11" t="s">
        <v>78</v>
      </c>
      <c r="AW728" s="11" t="s">
        <v>35</v>
      </c>
      <c r="AX728" s="11" t="s">
        <v>73</v>
      </c>
      <c r="AY728" s="220" t="s">
        <v>141</v>
      </c>
    </row>
    <row r="729" s="11" customFormat="1">
      <c r="B729" s="210"/>
      <c r="C729" s="211"/>
      <c r="D729" s="212" t="s">
        <v>150</v>
      </c>
      <c r="E729" s="213" t="s">
        <v>1</v>
      </c>
      <c r="F729" s="214" t="s">
        <v>254</v>
      </c>
      <c r="G729" s="211"/>
      <c r="H729" s="213" t="s">
        <v>1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150</v>
      </c>
      <c r="AU729" s="220" t="s">
        <v>80</v>
      </c>
      <c r="AV729" s="11" t="s">
        <v>78</v>
      </c>
      <c r="AW729" s="11" t="s">
        <v>35</v>
      </c>
      <c r="AX729" s="11" t="s">
        <v>73</v>
      </c>
      <c r="AY729" s="220" t="s">
        <v>141</v>
      </c>
    </row>
    <row r="730" s="11" customFormat="1">
      <c r="B730" s="210"/>
      <c r="C730" s="211"/>
      <c r="D730" s="212" t="s">
        <v>150</v>
      </c>
      <c r="E730" s="213" t="s">
        <v>1</v>
      </c>
      <c r="F730" s="214" t="s">
        <v>255</v>
      </c>
      <c r="G730" s="211"/>
      <c r="H730" s="213" t="s">
        <v>1</v>
      </c>
      <c r="I730" s="215"/>
      <c r="J730" s="211"/>
      <c r="K730" s="211"/>
      <c r="L730" s="216"/>
      <c r="M730" s="217"/>
      <c r="N730" s="218"/>
      <c r="O730" s="218"/>
      <c r="P730" s="218"/>
      <c r="Q730" s="218"/>
      <c r="R730" s="218"/>
      <c r="S730" s="218"/>
      <c r="T730" s="219"/>
      <c r="AT730" s="220" t="s">
        <v>150</v>
      </c>
      <c r="AU730" s="220" t="s">
        <v>80</v>
      </c>
      <c r="AV730" s="11" t="s">
        <v>78</v>
      </c>
      <c r="AW730" s="11" t="s">
        <v>35</v>
      </c>
      <c r="AX730" s="11" t="s">
        <v>73</v>
      </c>
      <c r="AY730" s="220" t="s">
        <v>141</v>
      </c>
    </row>
    <row r="731" s="11" customFormat="1">
      <c r="B731" s="210"/>
      <c r="C731" s="211"/>
      <c r="D731" s="212" t="s">
        <v>150</v>
      </c>
      <c r="E731" s="213" t="s">
        <v>1</v>
      </c>
      <c r="F731" s="214" t="s">
        <v>262</v>
      </c>
      <c r="G731" s="211"/>
      <c r="H731" s="213" t="s">
        <v>1</v>
      </c>
      <c r="I731" s="215"/>
      <c r="J731" s="211"/>
      <c r="K731" s="211"/>
      <c r="L731" s="216"/>
      <c r="M731" s="217"/>
      <c r="N731" s="218"/>
      <c r="O731" s="218"/>
      <c r="P731" s="218"/>
      <c r="Q731" s="218"/>
      <c r="R731" s="218"/>
      <c r="S731" s="218"/>
      <c r="T731" s="219"/>
      <c r="AT731" s="220" t="s">
        <v>150</v>
      </c>
      <c r="AU731" s="220" t="s">
        <v>80</v>
      </c>
      <c r="AV731" s="11" t="s">
        <v>78</v>
      </c>
      <c r="AW731" s="11" t="s">
        <v>35</v>
      </c>
      <c r="AX731" s="11" t="s">
        <v>73</v>
      </c>
      <c r="AY731" s="220" t="s">
        <v>141</v>
      </c>
    </row>
    <row r="732" s="11" customFormat="1">
      <c r="B732" s="210"/>
      <c r="C732" s="211"/>
      <c r="D732" s="212" t="s">
        <v>150</v>
      </c>
      <c r="E732" s="213" t="s">
        <v>1</v>
      </c>
      <c r="F732" s="214" t="s">
        <v>263</v>
      </c>
      <c r="G732" s="211"/>
      <c r="H732" s="213" t="s">
        <v>1</v>
      </c>
      <c r="I732" s="215"/>
      <c r="J732" s="211"/>
      <c r="K732" s="211"/>
      <c r="L732" s="216"/>
      <c r="M732" s="217"/>
      <c r="N732" s="218"/>
      <c r="O732" s="218"/>
      <c r="P732" s="218"/>
      <c r="Q732" s="218"/>
      <c r="R732" s="218"/>
      <c r="S732" s="218"/>
      <c r="T732" s="219"/>
      <c r="AT732" s="220" t="s">
        <v>150</v>
      </c>
      <c r="AU732" s="220" t="s">
        <v>80</v>
      </c>
      <c r="AV732" s="11" t="s">
        <v>78</v>
      </c>
      <c r="AW732" s="11" t="s">
        <v>35</v>
      </c>
      <c r="AX732" s="11" t="s">
        <v>73</v>
      </c>
      <c r="AY732" s="220" t="s">
        <v>141</v>
      </c>
    </row>
    <row r="733" s="12" customFormat="1">
      <c r="B733" s="221"/>
      <c r="C733" s="222"/>
      <c r="D733" s="212" t="s">
        <v>150</v>
      </c>
      <c r="E733" s="223" t="s">
        <v>1</v>
      </c>
      <c r="F733" s="224" t="s">
        <v>241</v>
      </c>
      <c r="G733" s="222"/>
      <c r="H733" s="225">
        <v>12</v>
      </c>
      <c r="I733" s="226"/>
      <c r="J733" s="222"/>
      <c r="K733" s="222"/>
      <c r="L733" s="227"/>
      <c r="M733" s="228"/>
      <c r="N733" s="229"/>
      <c r="O733" s="229"/>
      <c r="P733" s="229"/>
      <c r="Q733" s="229"/>
      <c r="R733" s="229"/>
      <c r="S733" s="229"/>
      <c r="T733" s="230"/>
      <c r="AT733" s="231" t="s">
        <v>150</v>
      </c>
      <c r="AU733" s="231" t="s">
        <v>80</v>
      </c>
      <c r="AV733" s="12" t="s">
        <v>80</v>
      </c>
      <c r="AW733" s="12" t="s">
        <v>35</v>
      </c>
      <c r="AX733" s="12" t="s">
        <v>78</v>
      </c>
      <c r="AY733" s="231" t="s">
        <v>141</v>
      </c>
    </row>
    <row r="734" s="1" customFormat="1" ht="14.4" customHeight="1">
      <c r="B734" s="37"/>
      <c r="C734" s="198" t="s">
        <v>794</v>
      </c>
      <c r="D734" s="198" t="s">
        <v>143</v>
      </c>
      <c r="E734" s="199" t="s">
        <v>795</v>
      </c>
      <c r="F734" s="200" t="s">
        <v>796</v>
      </c>
      <c r="G734" s="201" t="s">
        <v>430</v>
      </c>
      <c r="H734" s="202">
        <v>18</v>
      </c>
      <c r="I734" s="203"/>
      <c r="J734" s="204">
        <f>ROUND(I734*H734,2)</f>
        <v>0</v>
      </c>
      <c r="K734" s="200" t="s">
        <v>147</v>
      </c>
      <c r="L734" s="42"/>
      <c r="M734" s="205" t="s">
        <v>1</v>
      </c>
      <c r="N734" s="206" t="s">
        <v>44</v>
      </c>
      <c r="O734" s="78"/>
      <c r="P734" s="207">
        <f>O734*H734</f>
        <v>0</v>
      </c>
      <c r="Q734" s="207">
        <v>0.00056999999999999998</v>
      </c>
      <c r="R734" s="207">
        <f>Q734*H734</f>
        <v>0.01026</v>
      </c>
      <c r="S734" s="207">
        <v>0</v>
      </c>
      <c r="T734" s="208">
        <f>S734*H734</f>
        <v>0</v>
      </c>
      <c r="AR734" s="16" t="s">
        <v>285</v>
      </c>
      <c r="AT734" s="16" t="s">
        <v>143</v>
      </c>
      <c r="AU734" s="16" t="s">
        <v>80</v>
      </c>
      <c r="AY734" s="16" t="s">
        <v>141</v>
      </c>
      <c r="BE734" s="209">
        <f>IF(N734="základní",J734,0)</f>
        <v>0</v>
      </c>
      <c r="BF734" s="209">
        <f>IF(N734="snížená",J734,0)</f>
        <v>0</v>
      </c>
      <c r="BG734" s="209">
        <f>IF(N734="zákl. přenesená",J734,0)</f>
        <v>0</v>
      </c>
      <c r="BH734" s="209">
        <f>IF(N734="sníž. přenesená",J734,0)</f>
        <v>0</v>
      </c>
      <c r="BI734" s="209">
        <f>IF(N734="nulová",J734,0)</f>
        <v>0</v>
      </c>
      <c r="BJ734" s="16" t="s">
        <v>78</v>
      </c>
      <c r="BK734" s="209">
        <f>ROUND(I734*H734,2)</f>
        <v>0</v>
      </c>
      <c r="BL734" s="16" t="s">
        <v>285</v>
      </c>
      <c r="BM734" s="16" t="s">
        <v>797</v>
      </c>
    </row>
    <row r="735" s="11" customFormat="1">
      <c r="B735" s="210"/>
      <c r="C735" s="211"/>
      <c r="D735" s="212" t="s">
        <v>150</v>
      </c>
      <c r="E735" s="213" t="s">
        <v>1</v>
      </c>
      <c r="F735" s="214" t="s">
        <v>253</v>
      </c>
      <c r="G735" s="211"/>
      <c r="H735" s="213" t="s">
        <v>1</v>
      </c>
      <c r="I735" s="215"/>
      <c r="J735" s="211"/>
      <c r="K735" s="211"/>
      <c r="L735" s="216"/>
      <c r="M735" s="217"/>
      <c r="N735" s="218"/>
      <c r="O735" s="218"/>
      <c r="P735" s="218"/>
      <c r="Q735" s="218"/>
      <c r="R735" s="218"/>
      <c r="S735" s="218"/>
      <c r="T735" s="219"/>
      <c r="AT735" s="220" t="s">
        <v>150</v>
      </c>
      <c r="AU735" s="220" t="s">
        <v>80</v>
      </c>
      <c r="AV735" s="11" t="s">
        <v>78</v>
      </c>
      <c r="AW735" s="11" t="s">
        <v>35</v>
      </c>
      <c r="AX735" s="11" t="s">
        <v>73</v>
      </c>
      <c r="AY735" s="220" t="s">
        <v>141</v>
      </c>
    </row>
    <row r="736" s="11" customFormat="1">
      <c r="B736" s="210"/>
      <c r="C736" s="211"/>
      <c r="D736" s="212" t="s">
        <v>150</v>
      </c>
      <c r="E736" s="213" t="s">
        <v>1</v>
      </c>
      <c r="F736" s="214" t="s">
        <v>254</v>
      </c>
      <c r="G736" s="211"/>
      <c r="H736" s="213" t="s">
        <v>1</v>
      </c>
      <c r="I736" s="215"/>
      <c r="J736" s="211"/>
      <c r="K736" s="211"/>
      <c r="L736" s="216"/>
      <c r="M736" s="217"/>
      <c r="N736" s="218"/>
      <c r="O736" s="218"/>
      <c r="P736" s="218"/>
      <c r="Q736" s="218"/>
      <c r="R736" s="218"/>
      <c r="S736" s="218"/>
      <c r="T736" s="219"/>
      <c r="AT736" s="220" t="s">
        <v>150</v>
      </c>
      <c r="AU736" s="220" t="s">
        <v>80</v>
      </c>
      <c r="AV736" s="11" t="s">
        <v>78</v>
      </c>
      <c r="AW736" s="11" t="s">
        <v>35</v>
      </c>
      <c r="AX736" s="11" t="s">
        <v>73</v>
      </c>
      <c r="AY736" s="220" t="s">
        <v>141</v>
      </c>
    </row>
    <row r="737" s="11" customFormat="1">
      <c r="B737" s="210"/>
      <c r="C737" s="211"/>
      <c r="D737" s="212" t="s">
        <v>150</v>
      </c>
      <c r="E737" s="213" t="s">
        <v>1</v>
      </c>
      <c r="F737" s="214" t="s">
        <v>255</v>
      </c>
      <c r="G737" s="211"/>
      <c r="H737" s="213" t="s">
        <v>1</v>
      </c>
      <c r="I737" s="215"/>
      <c r="J737" s="211"/>
      <c r="K737" s="211"/>
      <c r="L737" s="216"/>
      <c r="M737" s="217"/>
      <c r="N737" s="218"/>
      <c r="O737" s="218"/>
      <c r="P737" s="218"/>
      <c r="Q737" s="218"/>
      <c r="R737" s="218"/>
      <c r="S737" s="218"/>
      <c r="T737" s="219"/>
      <c r="AT737" s="220" t="s">
        <v>150</v>
      </c>
      <c r="AU737" s="220" t="s">
        <v>80</v>
      </c>
      <c r="AV737" s="11" t="s">
        <v>78</v>
      </c>
      <c r="AW737" s="11" t="s">
        <v>35</v>
      </c>
      <c r="AX737" s="11" t="s">
        <v>73</v>
      </c>
      <c r="AY737" s="220" t="s">
        <v>141</v>
      </c>
    </row>
    <row r="738" s="11" customFormat="1">
      <c r="B738" s="210"/>
      <c r="C738" s="211"/>
      <c r="D738" s="212" t="s">
        <v>150</v>
      </c>
      <c r="E738" s="213" t="s">
        <v>1</v>
      </c>
      <c r="F738" s="214" t="s">
        <v>262</v>
      </c>
      <c r="G738" s="211"/>
      <c r="H738" s="213" t="s">
        <v>1</v>
      </c>
      <c r="I738" s="215"/>
      <c r="J738" s="211"/>
      <c r="K738" s="211"/>
      <c r="L738" s="216"/>
      <c r="M738" s="217"/>
      <c r="N738" s="218"/>
      <c r="O738" s="218"/>
      <c r="P738" s="218"/>
      <c r="Q738" s="218"/>
      <c r="R738" s="218"/>
      <c r="S738" s="218"/>
      <c r="T738" s="219"/>
      <c r="AT738" s="220" t="s">
        <v>150</v>
      </c>
      <c r="AU738" s="220" t="s">
        <v>80</v>
      </c>
      <c r="AV738" s="11" t="s">
        <v>78</v>
      </c>
      <c r="AW738" s="11" t="s">
        <v>35</v>
      </c>
      <c r="AX738" s="11" t="s">
        <v>73</v>
      </c>
      <c r="AY738" s="220" t="s">
        <v>141</v>
      </c>
    </row>
    <row r="739" s="12" customFormat="1">
      <c r="B739" s="221"/>
      <c r="C739" s="222"/>
      <c r="D739" s="212" t="s">
        <v>150</v>
      </c>
      <c r="E739" s="223" t="s">
        <v>1</v>
      </c>
      <c r="F739" s="224" t="s">
        <v>297</v>
      </c>
      <c r="G739" s="222"/>
      <c r="H739" s="225">
        <v>18</v>
      </c>
      <c r="I739" s="226"/>
      <c r="J739" s="222"/>
      <c r="K739" s="222"/>
      <c r="L739" s="227"/>
      <c r="M739" s="228"/>
      <c r="N739" s="229"/>
      <c r="O739" s="229"/>
      <c r="P739" s="229"/>
      <c r="Q739" s="229"/>
      <c r="R739" s="229"/>
      <c r="S739" s="229"/>
      <c r="T739" s="230"/>
      <c r="AT739" s="231" t="s">
        <v>150</v>
      </c>
      <c r="AU739" s="231" t="s">
        <v>80</v>
      </c>
      <c r="AV739" s="12" t="s">
        <v>80</v>
      </c>
      <c r="AW739" s="12" t="s">
        <v>35</v>
      </c>
      <c r="AX739" s="12" t="s">
        <v>78</v>
      </c>
      <c r="AY739" s="231" t="s">
        <v>141</v>
      </c>
    </row>
    <row r="740" s="1" customFormat="1" ht="14.4" customHeight="1">
      <c r="B740" s="37"/>
      <c r="C740" s="198" t="s">
        <v>798</v>
      </c>
      <c r="D740" s="198" t="s">
        <v>143</v>
      </c>
      <c r="E740" s="199" t="s">
        <v>799</v>
      </c>
      <c r="F740" s="200" t="s">
        <v>800</v>
      </c>
      <c r="G740" s="201" t="s">
        <v>430</v>
      </c>
      <c r="H740" s="202">
        <v>18.699999999999999</v>
      </c>
      <c r="I740" s="203"/>
      <c r="J740" s="204">
        <f>ROUND(I740*H740,2)</f>
        <v>0</v>
      </c>
      <c r="K740" s="200" t="s">
        <v>147</v>
      </c>
      <c r="L740" s="42"/>
      <c r="M740" s="205" t="s">
        <v>1</v>
      </c>
      <c r="N740" s="206" t="s">
        <v>44</v>
      </c>
      <c r="O740" s="78"/>
      <c r="P740" s="207">
        <f>O740*H740</f>
        <v>0</v>
      </c>
      <c r="Q740" s="207">
        <v>0.00114</v>
      </c>
      <c r="R740" s="207">
        <f>Q740*H740</f>
        <v>0.021317999999999997</v>
      </c>
      <c r="S740" s="207">
        <v>0</v>
      </c>
      <c r="T740" s="208">
        <f>S740*H740</f>
        <v>0</v>
      </c>
      <c r="AR740" s="16" t="s">
        <v>285</v>
      </c>
      <c r="AT740" s="16" t="s">
        <v>143</v>
      </c>
      <c r="AU740" s="16" t="s">
        <v>80</v>
      </c>
      <c r="AY740" s="16" t="s">
        <v>141</v>
      </c>
      <c r="BE740" s="209">
        <f>IF(N740="základní",J740,0)</f>
        <v>0</v>
      </c>
      <c r="BF740" s="209">
        <f>IF(N740="snížená",J740,0)</f>
        <v>0</v>
      </c>
      <c r="BG740" s="209">
        <f>IF(N740="zákl. přenesená",J740,0)</f>
        <v>0</v>
      </c>
      <c r="BH740" s="209">
        <f>IF(N740="sníž. přenesená",J740,0)</f>
        <v>0</v>
      </c>
      <c r="BI740" s="209">
        <f>IF(N740="nulová",J740,0)</f>
        <v>0</v>
      </c>
      <c r="BJ740" s="16" t="s">
        <v>78</v>
      </c>
      <c r="BK740" s="209">
        <f>ROUND(I740*H740,2)</f>
        <v>0</v>
      </c>
      <c r="BL740" s="16" t="s">
        <v>285</v>
      </c>
      <c r="BM740" s="16" t="s">
        <v>801</v>
      </c>
    </row>
    <row r="741" s="11" customFormat="1">
      <c r="B741" s="210"/>
      <c r="C741" s="211"/>
      <c r="D741" s="212" t="s">
        <v>150</v>
      </c>
      <c r="E741" s="213" t="s">
        <v>1</v>
      </c>
      <c r="F741" s="214" t="s">
        <v>253</v>
      </c>
      <c r="G741" s="211"/>
      <c r="H741" s="213" t="s">
        <v>1</v>
      </c>
      <c r="I741" s="215"/>
      <c r="J741" s="211"/>
      <c r="K741" s="211"/>
      <c r="L741" s="216"/>
      <c r="M741" s="217"/>
      <c r="N741" s="218"/>
      <c r="O741" s="218"/>
      <c r="P741" s="218"/>
      <c r="Q741" s="218"/>
      <c r="R741" s="218"/>
      <c r="S741" s="218"/>
      <c r="T741" s="219"/>
      <c r="AT741" s="220" t="s">
        <v>150</v>
      </c>
      <c r="AU741" s="220" t="s">
        <v>80</v>
      </c>
      <c r="AV741" s="11" t="s">
        <v>78</v>
      </c>
      <c r="AW741" s="11" t="s">
        <v>35</v>
      </c>
      <c r="AX741" s="11" t="s">
        <v>73</v>
      </c>
      <c r="AY741" s="220" t="s">
        <v>141</v>
      </c>
    </row>
    <row r="742" s="11" customFormat="1">
      <c r="B742" s="210"/>
      <c r="C742" s="211"/>
      <c r="D742" s="212" t="s">
        <v>150</v>
      </c>
      <c r="E742" s="213" t="s">
        <v>1</v>
      </c>
      <c r="F742" s="214" t="s">
        <v>254</v>
      </c>
      <c r="G742" s="211"/>
      <c r="H742" s="213" t="s">
        <v>1</v>
      </c>
      <c r="I742" s="215"/>
      <c r="J742" s="211"/>
      <c r="K742" s="211"/>
      <c r="L742" s="216"/>
      <c r="M742" s="217"/>
      <c r="N742" s="218"/>
      <c r="O742" s="218"/>
      <c r="P742" s="218"/>
      <c r="Q742" s="218"/>
      <c r="R742" s="218"/>
      <c r="S742" s="218"/>
      <c r="T742" s="219"/>
      <c r="AT742" s="220" t="s">
        <v>150</v>
      </c>
      <c r="AU742" s="220" t="s">
        <v>80</v>
      </c>
      <c r="AV742" s="11" t="s">
        <v>78</v>
      </c>
      <c r="AW742" s="11" t="s">
        <v>35</v>
      </c>
      <c r="AX742" s="11" t="s">
        <v>73</v>
      </c>
      <c r="AY742" s="220" t="s">
        <v>141</v>
      </c>
    </row>
    <row r="743" s="11" customFormat="1">
      <c r="B743" s="210"/>
      <c r="C743" s="211"/>
      <c r="D743" s="212" t="s">
        <v>150</v>
      </c>
      <c r="E743" s="213" t="s">
        <v>1</v>
      </c>
      <c r="F743" s="214" t="s">
        <v>255</v>
      </c>
      <c r="G743" s="211"/>
      <c r="H743" s="213" t="s">
        <v>1</v>
      </c>
      <c r="I743" s="215"/>
      <c r="J743" s="211"/>
      <c r="K743" s="211"/>
      <c r="L743" s="216"/>
      <c r="M743" s="217"/>
      <c r="N743" s="218"/>
      <c r="O743" s="218"/>
      <c r="P743" s="218"/>
      <c r="Q743" s="218"/>
      <c r="R743" s="218"/>
      <c r="S743" s="218"/>
      <c r="T743" s="219"/>
      <c r="AT743" s="220" t="s">
        <v>150</v>
      </c>
      <c r="AU743" s="220" t="s">
        <v>80</v>
      </c>
      <c r="AV743" s="11" t="s">
        <v>78</v>
      </c>
      <c r="AW743" s="11" t="s">
        <v>35</v>
      </c>
      <c r="AX743" s="11" t="s">
        <v>73</v>
      </c>
      <c r="AY743" s="220" t="s">
        <v>141</v>
      </c>
    </row>
    <row r="744" s="11" customFormat="1">
      <c r="B744" s="210"/>
      <c r="C744" s="211"/>
      <c r="D744" s="212" t="s">
        <v>150</v>
      </c>
      <c r="E744" s="213" t="s">
        <v>1</v>
      </c>
      <c r="F744" s="214" t="s">
        <v>262</v>
      </c>
      <c r="G744" s="211"/>
      <c r="H744" s="213" t="s">
        <v>1</v>
      </c>
      <c r="I744" s="215"/>
      <c r="J744" s="211"/>
      <c r="K744" s="211"/>
      <c r="L744" s="216"/>
      <c r="M744" s="217"/>
      <c r="N744" s="218"/>
      <c r="O744" s="218"/>
      <c r="P744" s="218"/>
      <c r="Q744" s="218"/>
      <c r="R744" s="218"/>
      <c r="S744" s="218"/>
      <c r="T744" s="219"/>
      <c r="AT744" s="220" t="s">
        <v>150</v>
      </c>
      <c r="AU744" s="220" t="s">
        <v>80</v>
      </c>
      <c r="AV744" s="11" t="s">
        <v>78</v>
      </c>
      <c r="AW744" s="11" t="s">
        <v>35</v>
      </c>
      <c r="AX744" s="11" t="s">
        <v>73</v>
      </c>
      <c r="AY744" s="220" t="s">
        <v>141</v>
      </c>
    </row>
    <row r="745" s="12" customFormat="1">
      <c r="B745" s="221"/>
      <c r="C745" s="222"/>
      <c r="D745" s="212" t="s">
        <v>150</v>
      </c>
      <c r="E745" s="223" t="s">
        <v>1</v>
      </c>
      <c r="F745" s="224" t="s">
        <v>802</v>
      </c>
      <c r="G745" s="222"/>
      <c r="H745" s="225">
        <v>18.699999999999999</v>
      </c>
      <c r="I745" s="226"/>
      <c r="J745" s="222"/>
      <c r="K745" s="222"/>
      <c r="L745" s="227"/>
      <c r="M745" s="228"/>
      <c r="N745" s="229"/>
      <c r="O745" s="229"/>
      <c r="P745" s="229"/>
      <c r="Q745" s="229"/>
      <c r="R745" s="229"/>
      <c r="S745" s="229"/>
      <c r="T745" s="230"/>
      <c r="AT745" s="231" t="s">
        <v>150</v>
      </c>
      <c r="AU745" s="231" t="s">
        <v>80</v>
      </c>
      <c r="AV745" s="12" t="s">
        <v>80</v>
      </c>
      <c r="AW745" s="12" t="s">
        <v>35</v>
      </c>
      <c r="AX745" s="12" t="s">
        <v>78</v>
      </c>
      <c r="AY745" s="231" t="s">
        <v>141</v>
      </c>
    </row>
    <row r="746" s="1" customFormat="1" ht="14.4" customHeight="1">
      <c r="B746" s="37"/>
      <c r="C746" s="254" t="s">
        <v>803</v>
      </c>
      <c r="D746" s="254" t="s">
        <v>298</v>
      </c>
      <c r="E746" s="255" t="s">
        <v>804</v>
      </c>
      <c r="F746" s="256" t="s">
        <v>805</v>
      </c>
      <c r="G746" s="257" t="s">
        <v>479</v>
      </c>
      <c r="H746" s="258">
        <v>2</v>
      </c>
      <c r="I746" s="259"/>
      <c r="J746" s="260">
        <f>ROUND(I746*H746,2)</f>
        <v>0</v>
      </c>
      <c r="K746" s="256" t="s">
        <v>147</v>
      </c>
      <c r="L746" s="261"/>
      <c r="M746" s="262" t="s">
        <v>1</v>
      </c>
      <c r="N746" s="263" t="s">
        <v>44</v>
      </c>
      <c r="O746" s="78"/>
      <c r="P746" s="207">
        <f>O746*H746</f>
        <v>0</v>
      </c>
      <c r="Q746" s="207">
        <v>0.00013999999999999999</v>
      </c>
      <c r="R746" s="207">
        <f>Q746*H746</f>
        <v>0.00027999999999999998</v>
      </c>
      <c r="S746" s="207">
        <v>0</v>
      </c>
      <c r="T746" s="208">
        <f>S746*H746</f>
        <v>0</v>
      </c>
      <c r="AR746" s="16" t="s">
        <v>422</v>
      </c>
      <c r="AT746" s="16" t="s">
        <v>298</v>
      </c>
      <c r="AU746" s="16" t="s">
        <v>80</v>
      </c>
      <c r="AY746" s="16" t="s">
        <v>141</v>
      </c>
      <c r="BE746" s="209">
        <f>IF(N746="základní",J746,0)</f>
        <v>0</v>
      </c>
      <c r="BF746" s="209">
        <f>IF(N746="snížená",J746,0)</f>
        <v>0</v>
      </c>
      <c r="BG746" s="209">
        <f>IF(N746="zákl. přenesená",J746,0)</f>
        <v>0</v>
      </c>
      <c r="BH746" s="209">
        <f>IF(N746="sníž. přenesená",J746,0)</f>
        <v>0</v>
      </c>
      <c r="BI746" s="209">
        <f>IF(N746="nulová",J746,0)</f>
        <v>0</v>
      </c>
      <c r="BJ746" s="16" t="s">
        <v>78</v>
      </c>
      <c r="BK746" s="209">
        <f>ROUND(I746*H746,2)</f>
        <v>0</v>
      </c>
      <c r="BL746" s="16" t="s">
        <v>285</v>
      </c>
      <c r="BM746" s="16" t="s">
        <v>806</v>
      </c>
    </row>
    <row r="747" s="11" customFormat="1">
      <c r="B747" s="210"/>
      <c r="C747" s="211"/>
      <c r="D747" s="212" t="s">
        <v>150</v>
      </c>
      <c r="E747" s="213" t="s">
        <v>1</v>
      </c>
      <c r="F747" s="214" t="s">
        <v>253</v>
      </c>
      <c r="G747" s="211"/>
      <c r="H747" s="213" t="s">
        <v>1</v>
      </c>
      <c r="I747" s="215"/>
      <c r="J747" s="211"/>
      <c r="K747" s="211"/>
      <c r="L747" s="216"/>
      <c r="M747" s="217"/>
      <c r="N747" s="218"/>
      <c r="O747" s="218"/>
      <c r="P747" s="218"/>
      <c r="Q747" s="218"/>
      <c r="R747" s="218"/>
      <c r="S747" s="218"/>
      <c r="T747" s="219"/>
      <c r="AT747" s="220" t="s">
        <v>150</v>
      </c>
      <c r="AU747" s="220" t="s">
        <v>80</v>
      </c>
      <c r="AV747" s="11" t="s">
        <v>78</v>
      </c>
      <c r="AW747" s="11" t="s">
        <v>35</v>
      </c>
      <c r="AX747" s="11" t="s">
        <v>73</v>
      </c>
      <c r="AY747" s="220" t="s">
        <v>141</v>
      </c>
    </row>
    <row r="748" s="11" customFormat="1">
      <c r="B748" s="210"/>
      <c r="C748" s="211"/>
      <c r="D748" s="212" t="s">
        <v>150</v>
      </c>
      <c r="E748" s="213" t="s">
        <v>1</v>
      </c>
      <c r="F748" s="214" t="s">
        <v>254</v>
      </c>
      <c r="G748" s="211"/>
      <c r="H748" s="213" t="s">
        <v>1</v>
      </c>
      <c r="I748" s="215"/>
      <c r="J748" s="211"/>
      <c r="K748" s="211"/>
      <c r="L748" s="216"/>
      <c r="M748" s="217"/>
      <c r="N748" s="218"/>
      <c r="O748" s="218"/>
      <c r="P748" s="218"/>
      <c r="Q748" s="218"/>
      <c r="R748" s="218"/>
      <c r="S748" s="218"/>
      <c r="T748" s="219"/>
      <c r="AT748" s="220" t="s">
        <v>150</v>
      </c>
      <c r="AU748" s="220" t="s">
        <v>80</v>
      </c>
      <c r="AV748" s="11" t="s">
        <v>78</v>
      </c>
      <c r="AW748" s="11" t="s">
        <v>35</v>
      </c>
      <c r="AX748" s="11" t="s">
        <v>73</v>
      </c>
      <c r="AY748" s="220" t="s">
        <v>141</v>
      </c>
    </row>
    <row r="749" s="11" customFormat="1">
      <c r="B749" s="210"/>
      <c r="C749" s="211"/>
      <c r="D749" s="212" t="s">
        <v>150</v>
      </c>
      <c r="E749" s="213" t="s">
        <v>1</v>
      </c>
      <c r="F749" s="214" t="s">
        <v>255</v>
      </c>
      <c r="G749" s="211"/>
      <c r="H749" s="213" t="s">
        <v>1</v>
      </c>
      <c r="I749" s="215"/>
      <c r="J749" s="211"/>
      <c r="K749" s="211"/>
      <c r="L749" s="216"/>
      <c r="M749" s="217"/>
      <c r="N749" s="218"/>
      <c r="O749" s="218"/>
      <c r="P749" s="218"/>
      <c r="Q749" s="218"/>
      <c r="R749" s="218"/>
      <c r="S749" s="218"/>
      <c r="T749" s="219"/>
      <c r="AT749" s="220" t="s">
        <v>150</v>
      </c>
      <c r="AU749" s="220" t="s">
        <v>80</v>
      </c>
      <c r="AV749" s="11" t="s">
        <v>78</v>
      </c>
      <c r="AW749" s="11" t="s">
        <v>35</v>
      </c>
      <c r="AX749" s="11" t="s">
        <v>73</v>
      </c>
      <c r="AY749" s="220" t="s">
        <v>141</v>
      </c>
    </row>
    <row r="750" s="11" customFormat="1">
      <c r="B750" s="210"/>
      <c r="C750" s="211"/>
      <c r="D750" s="212" t="s">
        <v>150</v>
      </c>
      <c r="E750" s="213" t="s">
        <v>1</v>
      </c>
      <c r="F750" s="214" t="s">
        <v>262</v>
      </c>
      <c r="G750" s="211"/>
      <c r="H750" s="213" t="s">
        <v>1</v>
      </c>
      <c r="I750" s="215"/>
      <c r="J750" s="211"/>
      <c r="K750" s="211"/>
      <c r="L750" s="216"/>
      <c r="M750" s="217"/>
      <c r="N750" s="218"/>
      <c r="O750" s="218"/>
      <c r="P750" s="218"/>
      <c r="Q750" s="218"/>
      <c r="R750" s="218"/>
      <c r="S750" s="218"/>
      <c r="T750" s="219"/>
      <c r="AT750" s="220" t="s">
        <v>150</v>
      </c>
      <c r="AU750" s="220" t="s">
        <v>80</v>
      </c>
      <c r="AV750" s="11" t="s">
        <v>78</v>
      </c>
      <c r="AW750" s="11" t="s">
        <v>35</v>
      </c>
      <c r="AX750" s="11" t="s">
        <v>73</v>
      </c>
      <c r="AY750" s="220" t="s">
        <v>141</v>
      </c>
    </row>
    <row r="751" s="11" customFormat="1">
      <c r="B751" s="210"/>
      <c r="C751" s="211"/>
      <c r="D751" s="212" t="s">
        <v>150</v>
      </c>
      <c r="E751" s="213" t="s">
        <v>1</v>
      </c>
      <c r="F751" s="214" t="s">
        <v>263</v>
      </c>
      <c r="G751" s="211"/>
      <c r="H751" s="213" t="s">
        <v>1</v>
      </c>
      <c r="I751" s="215"/>
      <c r="J751" s="211"/>
      <c r="K751" s="211"/>
      <c r="L751" s="216"/>
      <c r="M751" s="217"/>
      <c r="N751" s="218"/>
      <c r="O751" s="218"/>
      <c r="P751" s="218"/>
      <c r="Q751" s="218"/>
      <c r="R751" s="218"/>
      <c r="S751" s="218"/>
      <c r="T751" s="219"/>
      <c r="AT751" s="220" t="s">
        <v>150</v>
      </c>
      <c r="AU751" s="220" t="s">
        <v>80</v>
      </c>
      <c r="AV751" s="11" t="s">
        <v>78</v>
      </c>
      <c r="AW751" s="11" t="s">
        <v>35</v>
      </c>
      <c r="AX751" s="11" t="s">
        <v>73</v>
      </c>
      <c r="AY751" s="220" t="s">
        <v>141</v>
      </c>
    </row>
    <row r="752" s="12" customFormat="1">
      <c r="B752" s="221"/>
      <c r="C752" s="222"/>
      <c r="D752" s="212" t="s">
        <v>150</v>
      </c>
      <c r="E752" s="223" t="s">
        <v>1</v>
      </c>
      <c r="F752" s="224" t="s">
        <v>80</v>
      </c>
      <c r="G752" s="222"/>
      <c r="H752" s="225">
        <v>2</v>
      </c>
      <c r="I752" s="226"/>
      <c r="J752" s="222"/>
      <c r="K752" s="222"/>
      <c r="L752" s="227"/>
      <c r="M752" s="228"/>
      <c r="N752" s="229"/>
      <c r="O752" s="229"/>
      <c r="P752" s="229"/>
      <c r="Q752" s="229"/>
      <c r="R752" s="229"/>
      <c r="S752" s="229"/>
      <c r="T752" s="230"/>
      <c r="AT752" s="231" t="s">
        <v>150</v>
      </c>
      <c r="AU752" s="231" t="s">
        <v>80</v>
      </c>
      <c r="AV752" s="12" t="s">
        <v>80</v>
      </c>
      <c r="AW752" s="12" t="s">
        <v>35</v>
      </c>
      <c r="AX752" s="12" t="s">
        <v>78</v>
      </c>
      <c r="AY752" s="231" t="s">
        <v>141</v>
      </c>
    </row>
    <row r="753" s="1" customFormat="1" ht="14.4" customHeight="1">
      <c r="B753" s="37"/>
      <c r="C753" s="254" t="s">
        <v>807</v>
      </c>
      <c r="D753" s="254" t="s">
        <v>298</v>
      </c>
      <c r="E753" s="255" t="s">
        <v>808</v>
      </c>
      <c r="F753" s="256" t="s">
        <v>809</v>
      </c>
      <c r="G753" s="257" t="s">
        <v>479</v>
      </c>
      <c r="H753" s="258">
        <v>3</v>
      </c>
      <c r="I753" s="259"/>
      <c r="J753" s="260">
        <f>ROUND(I753*H753,2)</f>
        <v>0</v>
      </c>
      <c r="K753" s="256" t="s">
        <v>147</v>
      </c>
      <c r="L753" s="261"/>
      <c r="M753" s="262" t="s">
        <v>1</v>
      </c>
      <c r="N753" s="263" t="s">
        <v>44</v>
      </c>
      <c r="O753" s="78"/>
      <c r="P753" s="207">
        <f>O753*H753</f>
        <v>0</v>
      </c>
      <c r="Q753" s="207">
        <v>0.00033</v>
      </c>
      <c r="R753" s="207">
        <f>Q753*H753</f>
        <v>0.00098999999999999999</v>
      </c>
      <c r="S753" s="207">
        <v>0</v>
      </c>
      <c r="T753" s="208">
        <f>S753*H753</f>
        <v>0</v>
      </c>
      <c r="AR753" s="16" t="s">
        <v>422</v>
      </c>
      <c r="AT753" s="16" t="s">
        <v>298</v>
      </c>
      <c r="AU753" s="16" t="s">
        <v>80</v>
      </c>
      <c r="AY753" s="16" t="s">
        <v>141</v>
      </c>
      <c r="BE753" s="209">
        <f>IF(N753="základní",J753,0)</f>
        <v>0</v>
      </c>
      <c r="BF753" s="209">
        <f>IF(N753="snížená",J753,0)</f>
        <v>0</v>
      </c>
      <c r="BG753" s="209">
        <f>IF(N753="zákl. přenesená",J753,0)</f>
        <v>0</v>
      </c>
      <c r="BH753" s="209">
        <f>IF(N753="sníž. přenesená",J753,0)</f>
        <v>0</v>
      </c>
      <c r="BI753" s="209">
        <f>IF(N753="nulová",J753,0)</f>
        <v>0</v>
      </c>
      <c r="BJ753" s="16" t="s">
        <v>78</v>
      </c>
      <c r="BK753" s="209">
        <f>ROUND(I753*H753,2)</f>
        <v>0</v>
      </c>
      <c r="BL753" s="16" t="s">
        <v>285</v>
      </c>
      <c r="BM753" s="16" t="s">
        <v>810</v>
      </c>
    </row>
    <row r="754" s="11" customFormat="1">
      <c r="B754" s="210"/>
      <c r="C754" s="211"/>
      <c r="D754" s="212" t="s">
        <v>150</v>
      </c>
      <c r="E754" s="213" t="s">
        <v>1</v>
      </c>
      <c r="F754" s="214" t="s">
        <v>253</v>
      </c>
      <c r="G754" s="211"/>
      <c r="H754" s="213" t="s">
        <v>1</v>
      </c>
      <c r="I754" s="215"/>
      <c r="J754" s="211"/>
      <c r="K754" s="211"/>
      <c r="L754" s="216"/>
      <c r="M754" s="217"/>
      <c r="N754" s="218"/>
      <c r="O754" s="218"/>
      <c r="P754" s="218"/>
      <c r="Q754" s="218"/>
      <c r="R754" s="218"/>
      <c r="S754" s="218"/>
      <c r="T754" s="219"/>
      <c r="AT754" s="220" t="s">
        <v>150</v>
      </c>
      <c r="AU754" s="220" t="s">
        <v>80</v>
      </c>
      <c r="AV754" s="11" t="s">
        <v>78</v>
      </c>
      <c r="AW754" s="11" t="s">
        <v>35</v>
      </c>
      <c r="AX754" s="11" t="s">
        <v>73</v>
      </c>
      <c r="AY754" s="220" t="s">
        <v>141</v>
      </c>
    </row>
    <row r="755" s="11" customFormat="1">
      <c r="B755" s="210"/>
      <c r="C755" s="211"/>
      <c r="D755" s="212" t="s">
        <v>150</v>
      </c>
      <c r="E755" s="213" t="s">
        <v>1</v>
      </c>
      <c r="F755" s="214" t="s">
        <v>254</v>
      </c>
      <c r="G755" s="211"/>
      <c r="H755" s="213" t="s">
        <v>1</v>
      </c>
      <c r="I755" s="215"/>
      <c r="J755" s="211"/>
      <c r="K755" s="211"/>
      <c r="L755" s="216"/>
      <c r="M755" s="217"/>
      <c r="N755" s="218"/>
      <c r="O755" s="218"/>
      <c r="P755" s="218"/>
      <c r="Q755" s="218"/>
      <c r="R755" s="218"/>
      <c r="S755" s="218"/>
      <c r="T755" s="219"/>
      <c r="AT755" s="220" t="s">
        <v>150</v>
      </c>
      <c r="AU755" s="220" t="s">
        <v>80</v>
      </c>
      <c r="AV755" s="11" t="s">
        <v>78</v>
      </c>
      <c r="AW755" s="11" t="s">
        <v>35</v>
      </c>
      <c r="AX755" s="11" t="s">
        <v>73</v>
      </c>
      <c r="AY755" s="220" t="s">
        <v>141</v>
      </c>
    </row>
    <row r="756" s="11" customFormat="1">
      <c r="B756" s="210"/>
      <c r="C756" s="211"/>
      <c r="D756" s="212" t="s">
        <v>150</v>
      </c>
      <c r="E756" s="213" t="s">
        <v>1</v>
      </c>
      <c r="F756" s="214" t="s">
        <v>255</v>
      </c>
      <c r="G756" s="211"/>
      <c r="H756" s="213" t="s">
        <v>1</v>
      </c>
      <c r="I756" s="215"/>
      <c r="J756" s="211"/>
      <c r="K756" s="211"/>
      <c r="L756" s="216"/>
      <c r="M756" s="217"/>
      <c r="N756" s="218"/>
      <c r="O756" s="218"/>
      <c r="P756" s="218"/>
      <c r="Q756" s="218"/>
      <c r="R756" s="218"/>
      <c r="S756" s="218"/>
      <c r="T756" s="219"/>
      <c r="AT756" s="220" t="s">
        <v>150</v>
      </c>
      <c r="AU756" s="220" t="s">
        <v>80</v>
      </c>
      <c r="AV756" s="11" t="s">
        <v>78</v>
      </c>
      <c r="AW756" s="11" t="s">
        <v>35</v>
      </c>
      <c r="AX756" s="11" t="s">
        <v>73</v>
      </c>
      <c r="AY756" s="220" t="s">
        <v>141</v>
      </c>
    </row>
    <row r="757" s="11" customFormat="1">
      <c r="B757" s="210"/>
      <c r="C757" s="211"/>
      <c r="D757" s="212" t="s">
        <v>150</v>
      </c>
      <c r="E757" s="213" t="s">
        <v>1</v>
      </c>
      <c r="F757" s="214" t="s">
        <v>262</v>
      </c>
      <c r="G757" s="211"/>
      <c r="H757" s="213" t="s">
        <v>1</v>
      </c>
      <c r="I757" s="215"/>
      <c r="J757" s="211"/>
      <c r="K757" s="211"/>
      <c r="L757" s="216"/>
      <c r="M757" s="217"/>
      <c r="N757" s="218"/>
      <c r="O757" s="218"/>
      <c r="P757" s="218"/>
      <c r="Q757" s="218"/>
      <c r="R757" s="218"/>
      <c r="S757" s="218"/>
      <c r="T757" s="219"/>
      <c r="AT757" s="220" t="s">
        <v>150</v>
      </c>
      <c r="AU757" s="220" t="s">
        <v>80</v>
      </c>
      <c r="AV757" s="11" t="s">
        <v>78</v>
      </c>
      <c r="AW757" s="11" t="s">
        <v>35</v>
      </c>
      <c r="AX757" s="11" t="s">
        <v>73</v>
      </c>
      <c r="AY757" s="220" t="s">
        <v>141</v>
      </c>
    </row>
    <row r="758" s="11" customFormat="1">
      <c r="B758" s="210"/>
      <c r="C758" s="211"/>
      <c r="D758" s="212" t="s">
        <v>150</v>
      </c>
      <c r="E758" s="213" t="s">
        <v>1</v>
      </c>
      <c r="F758" s="214" t="s">
        <v>263</v>
      </c>
      <c r="G758" s="211"/>
      <c r="H758" s="213" t="s">
        <v>1</v>
      </c>
      <c r="I758" s="215"/>
      <c r="J758" s="211"/>
      <c r="K758" s="211"/>
      <c r="L758" s="216"/>
      <c r="M758" s="217"/>
      <c r="N758" s="218"/>
      <c r="O758" s="218"/>
      <c r="P758" s="218"/>
      <c r="Q758" s="218"/>
      <c r="R758" s="218"/>
      <c r="S758" s="218"/>
      <c r="T758" s="219"/>
      <c r="AT758" s="220" t="s">
        <v>150</v>
      </c>
      <c r="AU758" s="220" t="s">
        <v>80</v>
      </c>
      <c r="AV758" s="11" t="s">
        <v>78</v>
      </c>
      <c r="AW758" s="11" t="s">
        <v>35</v>
      </c>
      <c r="AX758" s="11" t="s">
        <v>73</v>
      </c>
      <c r="AY758" s="220" t="s">
        <v>141</v>
      </c>
    </row>
    <row r="759" s="12" customFormat="1">
      <c r="B759" s="221"/>
      <c r="C759" s="222"/>
      <c r="D759" s="212" t="s">
        <v>150</v>
      </c>
      <c r="E759" s="223" t="s">
        <v>1</v>
      </c>
      <c r="F759" s="224" t="s">
        <v>165</v>
      </c>
      <c r="G759" s="222"/>
      <c r="H759" s="225">
        <v>3</v>
      </c>
      <c r="I759" s="226"/>
      <c r="J759" s="222"/>
      <c r="K759" s="222"/>
      <c r="L759" s="227"/>
      <c r="M759" s="228"/>
      <c r="N759" s="229"/>
      <c r="O759" s="229"/>
      <c r="P759" s="229"/>
      <c r="Q759" s="229"/>
      <c r="R759" s="229"/>
      <c r="S759" s="229"/>
      <c r="T759" s="230"/>
      <c r="AT759" s="231" t="s">
        <v>150</v>
      </c>
      <c r="AU759" s="231" t="s">
        <v>80</v>
      </c>
      <c r="AV759" s="12" t="s">
        <v>80</v>
      </c>
      <c r="AW759" s="12" t="s">
        <v>35</v>
      </c>
      <c r="AX759" s="12" t="s">
        <v>78</v>
      </c>
      <c r="AY759" s="231" t="s">
        <v>141</v>
      </c>
    </row>
    <row r="760" s="1" customFormat="1" ht="14.4" customHeight="1">
      <c r="B760" s="37"/>
      <c r="C760" s="254" t="s">
        <v>811</v>
      </c>
      <c r="D760" s="254" t="s">
        <v>298</v>
      </c>
      <c r="E760" s="255" t="s">
        <v>812</v>
      </c>
      <c r="F760" s="256" t="s">
        <v>813</v>
      </c>
      <c r="G760" s="257" t="s">
        <v>479</v>
      </c>
      <c r="H760" s="258">
        <v>1</v>
      </c>
      <c r="I760" s="259"/>
      <c r="J760" s="260">
        <f>ROUND(I760*H760,2)</f>
        <v>0</v>
      </c>
      <c r="K760" s="256" t="s">
        <v>147</v>
      </c>
      <c r="L760" s="261"/>
      <c r="M760" s="262" t="s">
        <v>1</v>
      </c>
      <c r="N760" s="263" t="s">
        <v>44</v>
      </c>
      <c r="O760" s="78"/>
      <c r="P760" s="207">
        <f>O760*H760</f>
        <v>0</v>
      </c>
      <c r="Q760" s="207">
        <v>0.00048000000000000001</v>
      </c>
      <c r="R760" s="207">
        <f>Q760*H760</f>
        <v>0.00048000000000000001</v>
      </c>
      <c r="S760" s="207">
        <v>0</v>
      </c>
      <c r="T760" s="208">
        <f>S760*H760</f>
        <v>0</v>
      </c>
      <c r="AR760" s="16" t="s">
        <v>422</v>
      </c>
      <c r="AT760" s="16" t="s">
        <v>298</v>
      </c>
      <c r="AU760" s="16" t="s">
        <v>80</v>
      </c>
      <c r="AY760" s="16" t="s">
        <v>141</v>
      </c>
      <c r="BE760" s="209">
        <f>IF(N760="základní",J760,0)</f>
        <v>0</v>
      </c>
      <c r="BF760" s="209">
        <f>IF(N760="snížená",J760,0)</f>
        <v>0</v>
      </c>
      <c r="BG760" s="209">
        <f>IF(N760="zákl. přenesená",J760,0)</f>
        <v>0</v>
      </c>
      <c r="BH760" s="209">
        <f>IF(N760="sníž. přenesená",J760,0)</f>
        <v>0</v>
      </c>
      <c r="BI760" s="209">
        <f>IF(N760="nulová",J760,0)</f>
        <v>0</v>
      </c>
      <c r="BJ760" s="16" t="s">
        <v>78</v>
      </c>
      <c r="BK760" s="209">
        <f>ROUND(I760*H760,2)</f>
        <v>0</v>
      </c>
      <c r="BL760" s="16" t="s">
        <v>285</v>
      </c>
      <c r="BM760" s="16" t="s">
        <v>814</v>
      </c>
    </row>
    <row r="761" s="11" customFormat="1">
      <c r="B761" s="210"/>
      <c r="C761" s="211"/>
      <c r="D761" s="212" t="s">
        <v>150</v>
      </c>
      <c r="E761" s="213" t="s">
        <v>1</v>
      </c>
      <c r="F761" s="214" t="s">
        <v>253</v>
      </c>
      <c r="G761" s="211"/>
      <c r="H761" s="213" t="s">
        <v>1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150</v>
      </c>
      <c r="AU761" s="220" t="s">
        <v>80</v>
      </c>
      <c r="AV761" s="11" t="s">
        <v>78</v>
      </c>
      <c r="AW761" s="11" t="s">
        <v>35</v>
      </c>
      <c r="AX761" s="11" t="s">
        <v>73</v>
      </c>
      <c r="AY761" s="220" t="s">
        <v>141</v>
      </c>
    </row>
    <row r="762" s="11" customFormat="1">
      <c r="B762" s="210"/>
      <c r="C762" s="211"/>
      <c r="D762" s="212" t="s">
        <v>150</v>
      </c>
      <c r="E762" s="213" t="s">
        <v>1</v>
      </c>
      <c r="F762" s="214" t="s">
        <v>254</v>
      </c>
      <c r="G762" s="211"/>
      <c r="H762" s="213" t="s">
        <v>1</v>
      </c>
      <c r="I762" s="215"/>
      <c r="J762" s="211"/>
      <c r="K762" s="211"/>
      <c r="L762" s="216"/>
      <c r="M762" s="217"/>
      <c r="N762" s="218"/>
      <c r="O762" s="218"/>
      <c r="P762" s="218"/>
      <c r="Q762" s="218"/>
      <c r="R762" s="218"/>
      <c r="S762" s="218"/>
      <c r="T762" s="219"/>
      <c r="AT762" s="220" t="s">
        <v>150</v>
      </c>
      <c r="AU762" s="220" t="s">
        <v>80</v>
      </c>
      <c r="AV762" s="11" t="s">
        <v>78</v>
      </c>
      <c r="AW762" s="11" t="s">
        <v>35</v>
      </c>
      <c r="AX762" s="11" t="s">
        <v>73</v>
      </c>
      <c r="AY762" s="220" t="s">
        <v>141</v>
      </c>
    </row>
    <row r="763" s="11" customFormat="1">
      <c r="B763" s="210"/>
      <c r="C763" s="211"/>
      <c r="D763" s="212" t="s">
        <v>150</v>
      </c>
      <c r="E763" s="213" t="s">
        <v>1</v>
      </c>
      <c r="F763" s="214" t="s">
        <v>255</v>
      </c>
      <c r="G763" s="211"/>
      <c r="H763" s="213" t="s">
        <v>1</v>
      </c>
      <c r="I763" s="215"/>
      <c r="J763" s="211"/>
      <c r="K763" s="211"/>
      <c r="L763" s="216"/>
      <c r="M763" s="217"/>
      <c r="N763" s="218"/>
      <c r="O763" s="218"/>
      <c r="P763" s="218"/>
      <c r="Q763" s="218"/>
      <c r="R763" s="218"/>
      <c r="S763" s="218"/>
      <c r="T763" s="219"/>
      <c r="AT763" s="220" t="s">
        <v>150</v>
      </c>
      <c r="AU763" s="220" t="s">
        <v>80</v>
      </c>
      <c r="AV763" s="11" t="s">
        <v>78</v>
      </c>
      <c r="AW763" s="11" t="s">
        <v>35</v>
      </c>
      <c r="AX763" s="11" t="s">
        <v>73</v>
      </c>
      <c r="AY763" s="220" t="s">
        <v>141</v>
      </c>
    </row>
    <row r="764" s="11" customFormat="1">
      <c r="B764" s="210"/>
      <c r="C764" s="211"/>
      <c r="D764" s="212" t="s">
        <v>150</v>
      </c>
      <c r="E764" s="213" t="s">
        <v>1</v>
      </c>
      <c r="F764" s="214" t="s">
        <v>262</v>
      </c>
      <c r="G764" s="211"/>
      <c r="H764" s="213" t="s">
        <v>1</v>
      </c>
      <c r="I764" s="215"/>
      <c r="J764" s="211"/>
      <c r="K764" s="211"/>
      <c r="L764" s="216"/>
      <c r="M764" s="217"/>
      <c r="N764" s="218"/>
      <c r="O764" s="218"/>
      <c r="P764" s="218"/>
      <c r="Q764" s="218"/>
      <c r="R764" s="218"/>
      <c r="S764" s="218"/>
      <c r="T764" s="219"/>
      <c r="AT764" s="220" t="s">
        <v>150</v>
      </c>
      <c r="AU764" s="220" t="s">
        <v>80</v>
      </c>
      <c r="AV764" s="11" t="s">
        <v>78</v>
      </c>
      <c r="AW764" s="11" t="s">
        <v>35</v>
      </c>
      <c r="AX764" s="11" t="s">
        <v>73</v>
      </c>
      <c r="AY764" s="220" t="s">
        <v>141</v>
      </c>
    </row>
    <row r="765" s="11" customFormat="1">
      <c r="B765" s="210"/>
      <c r="C765" s="211"/>
      <c r="D765" s="212" t="s">
        <v>150</v>
      </c>
      <c r="E765" s="213" t="s">
        <v>1</v>
      </c>
      <c r="F765" s="214" t="s">
        <v>263</v>
      </c>
      <c r="G765" s="211"/>
      <c r="H765" s="213" t="s">
        <v>1</v>
      </c>
      <c r="I765" s="215"/>
      <c r="J765" s="211"/>
      <c r="K765" s="211"/>
      <c r="L765" s="216"/>
      <c r="M765" s="217"/>
      <c r="N765" s="218"/>
      <c r="O765" s="218"/>
      <c r="P765" s="218"/>
      <c r="Q765" s="218"/>
      <c r="R765" s="218"/>
      <c r="S765" s="218"/>
      <c r="T765" s="219"/>
      <c r="AT765" s="220" t="s">
        <v>150</v>
      </c>
      <c r="AU765" s="220" t="s">
        <v>80</v>
      </c>
      <c r="AV765" s="11" t="s">
        <v>78</v>
      </c>
      <c r="AW765" s="11" t="s">
        <v>35</v>
      </c>
      <c r="AX765" s="11" t="s">
        <v>73</v>
      </c>
      <c r="AY765" s="220" t="s">
        <v>141</v>
      </c>
    </row>
    <row r="766" s="12" customFormat="1">
      <c r="B766" s="221"/>
      <c r="C766" s="222"/>
      <c r="D766" s="212" t="s">
        <v>150</v>
      </c>
      <c r="E766" s="223" t="s">
        <v>1</v>
      </c>
      <c r="F766" s="224" t="s">
        <v>78</v>
      </c>
      <c r="G766" s="222"/>
      <c r="H766" s="225">
        <v>1</v>
      </c>
      <c r="I766" s="226"/>
      <c r="J766" s="222"/>
      <c r="K766" s="222"/>
      <c r="L766" s="227"/>
      <c r="M766" s="228"/>
      <c r="N766" s="229"/>
      <c r="O766" s="229"/>
      <c r="P766" s="229"/>
      <c r="Q766" s="229"/>
      <c r="R766" s="229"/>
      <c r="S766" s="229"/>
      <c r="T766" s="230"/>
      <c r="AT766" s="231" t="s">
        <v>150</v>
      </c>
      <c r="AU766" s="231" t="s">
        <v>80</v>
      </c>
      <c r="AV766" s="12" t="s">
        <v>80</v>
      </c>
      <c r="AW766" s="12" t="s">
        <v>35</v>
      </c>
      <c r="AX766" s="12" t="s">
        <v>78</v>
      </c>
      <c r="AY766" s="231" t="s">
        <v>141</v>
      </c>
    </row>
    <row r="767" s="1" customFormat="1" ht="14.4" customHeight="1">
      <c r="B767" s="37"/>
      <c r="C767" s="198" t="s">
        <v>815</v>
      </c>
      <c r="D767" s="198" t="s">
        <v>143</v>
      </c>
      <c r="E767" s="199" t="s">
        <v>816</v>
      </c>
      <c r="F767" s="200" t="s">
        <v>817</v>
      </c>
      <c r="G767" s="201" t="s">
        <v>479</v>
      </c>
      <c r="H767" s="202">
        <v>1</v>
      </c>
      <c r="I767" s="203"/>
      <c r="J767" s="204">
        <f>ROUND(I767*H767,2)</f>
        <v>0</v>
      </c>
      <c r="K767" s="200" t="s">
        <v>147</v>
      </c>
      <c r="L767" s="42"/>
      <c r="M767" s="205" t="s">
        <v>1</v>
      </c>
      <c r="N767" s="206" t="s">
        <v>44</v>
      </c>
      <c r="O767" s="78"/>
      <c r="P767" s="207">
        <f>O767*H767</f>
        <v>0</v>
      </c>
      <c r="Q767" s="207">
        <v>0.0020699999999999998</v>
      </c>
      <c r="R767" s="207">
        <f>Q767*H767</f>
        <v>0.0020699999999999998</v>
      </c>
      <c r="S767" s="207">
        <v>0</v>
      </c>
      <c r="T767" s="208">
        <f>S767*H767</f>
        <v>0</v>
      </c>
      <c r="AR767" s="16" t="s">
        <v>285</v>
      </c>
      <c r="AT767" s="16" t="s">
        <v>143</v>
      </c>
      <c r="AU767" s="16" t="s">
        <v>80</v>
      </c>
      <c r="AY767" s="16" t="s">
        <v>141</v>
      </c>
      <c r="BE767" s="209">
        <f>IF(N767="základní",J767,0)</f>
        <v>0</v>
      </c>
      <c r="BF767" s="209">
        <f>IF(N767="snížená",J767,0)</f>
        <v>0</v>
      </c>
      <c r="BG767" s="209">
        <f>IF(N767="zákl. přenesená",J767,0)</f>
        <v>0</v>
      </c>
      <c r="BH767" s="209">
        <f>IF(N767="sníž. přenesená",J767,0)</f>
        <v>0</v>
      </c>
      <c r="BI767" s="209">
        <f>IF(N767="nulová",J767,0)</f>
        <v>0</v>
      </c>
      <c r="BJ767" s="16" t="s">
        <v>78</v>
      </c>
      <c r="BK767" s="209">
        <f>ROUND(I767*H767,2)</f>
        <v>0</v>
      </c>
      <c r="BL767" s="16" t="s">
        <v>285</v>
      </c>
      <c r="BM767" s="16" t="s">
        <v>818</v>
      </c>
    </row>
    <row r="768" s="11" customFormat="1">
      <c r="B768" s="210"/>
      <c r="C768" s="211"/>
      <c r="D768" s="212" t="s">
        <v>150</v>
      </c>
      <c r="E768" s="213" t="s">
        <v>1</v>
      </c>
      <c r="F768" s="214" t="s">
        <v>253</v>
      </c>
      <c r="G768" s="211"/>
      <c r="H768" s="213" t="s">
        <v>1</v>
      </c>
      <c r="I768" s="215"/>
      <c r="J768" s="211"/>
      <c r="K768" s="211"/>
      <c r="L768" s="216"/>
      <c r="M768" s="217"/>
      <c r="N768" s="218"/>
      <c r="O768" s="218"/>
      <c r="P768" s="218"/>
      <c r="Q768" s="218"/>
      <c r="R768" s="218"/>
      <c r="S768" s="218"/>
      <c r="T768" s="219"/>
      <c r="AT768" s="220" t="s">
        <v>150</v>
      </c>
      <c r="AU768" s="220" t="s">
        <v>80</v>
      </c>
      <c r="AV768" s="11" t="s">
        <v>78</v>
      </c>
      <c r="AW768" s="11" t="s">
        <v>35</v>
      </c>
      <c r="AX768" s="11" t="s">
        <v>73</v>
      </c>
      <c r="AY768" s="220" t="s">
        <v>141</v>
      </c>
    </row>
    <row r="769" s="11" customFormat="1">
      <c r="B769" s="210"/>
      <c r="C769" s="211"/>
      <c r="D769" s="212" t="s">
        <v>150</v>
      </c>
      <c r="E769" s="213" t="s">
        <v>1</v>
      </c>
      <c r="F769" s="214" t="s">
        <v>254</v>
      </c>
      <c r="G769" s="211"/>
      <c r="H769" s="213" t="s">
        <v>1</v>
      </c>
      <c r="I769" s="215"/>
      <c r="J769" s="211"/>
      <c r="K769" s="211"/>
      <c r="L769" s="216"/>
      <c r="M769" s="217"/>
      <c r="N769" s="218"/>
      <c r="O769" s="218"/>
      <c r="P769" s="218"/>
      <c r="Q769" s="218"/>
      <c r="R769" s="218"/>
      <c r="S769" s="218"/>
      <c r="T769" s="219"/>
      <c r="AT769" s="220" t="s">
        <v>150</v>
      </c>
      <c r="AU769" s="220" t="s">
        <v>80</v>
      </c>
      <c r="AV769" s="11" t="s">
        <v>78</v>
      </c>
      <c r="AW769" s="11" t="s">
        <v>35</v>
      </c>
      <c r="AX769" s="11" t="s">
        <v>73</v>
      </c>
      <c r="AY769" s="220" t="s">
        <v>141</v>
      </c>
    </row>
    <row r="770" s="11" customFormat="1">
      <c r="B770" s="210"/>
      <c r="C770" s="211"/>
      <c r="D770" s="212" t="s">
        <v>150</v>
      </c>
      <c r="E770" s="213" t="s">
        <v>1</v>
      </c>
      <c r="F770" s="214" t="s">
        <v>255</v>
      </c>
      <c r="G770" s="211"/>
      <c r="H770" s="213" t="s">
        <v>1</v>
      </c>
      <c r="I770" s="215"/>
      <c r="J770" s="211"/>
      <c r="K770" s="211"/>
      <c r="L770" s="216"/>
      <c r="M770" s="217"/>
      <c r="N770" s="218"/>
      <c r="O770" s="218"/>
      <c r="P770" s="218"/>
      <c r="Q770" s="218"/>
      <c r="R770" s="218"/>
      <c r="S770" s="218"/>
      <c r="T770" s="219"/>
      <c r="AT770" s="220" t="s">
        <v>150</v>
      </c>
      <c r="AU770" s="220" t="s">
        <v>80</v>
      </c>
      <c r="AV770" s="11" t="s">
        <v>78</v>
      </c>
      <c r="AW770" s="11" t="s">
        <v>35</v>
      </c>
      <c r="AX770" s="11" t="s">
        <v>73</v>
      </c>
      <c r="AY770" s="220" t="s">
        <v>141</v>
      </c>
    </row>
    <row r="771" s="11" customFormat="1">
      <c r="B771" s="210"/>
      <c r="C771" s="211"/>
      <c r="D771" s="212" t="s">
        <v>150</v>
      </c>
      <c r="E771" s="213" t="s">
        <v>1</v>
      </c>
      <c r="F771" s="214" t="s">
        <v>262</v>
      </c>
      <c r="G771" s="211"/>
      <c r="H771" s="213" t="s">
        <v>1</v>
      </c>
      <c r="I771" s="215"/>
      <c r="J771" s="211"/>
      <c r="K771" s="211"/>
      <c r="L771" s="216"/>
      <c r="M771" s="217"/>
      <c r="N771" s="218"/>
      <c r="O771" s="218"/>
      <c r="P771" s="218"/>
      <c r="Q771" s="218"/>
      <c r="R771" s="218"/>
      <c r="S771" s="218"/>
      <c r="T771" s="219"/>
      <c r="AT771" s="220" t="s">
        <v>150</v>
      </c>
      <c r="AU771" s="220" t="s">
        <v>80</v>
      </c>
      <c r="AV771" s="11" t="s">
        <v>78</v>
      </c>
      <c r="AW771" s="11" t="s">
        <v>35</v>
      </c>
      <c r="AX771" s="11" t="s">
        <v>73</v>
      </c>
      <c r="AY771" s="220" t="s">
        <v>141</v>
      </c>
    </row>
    <row r="772" s="12" customFormat="1">
      <c r="B772" s="221"/>
      <c r="C772" s="222"/>
      <c r="D772" s="212" t="s">
        <v>150</v>
      </c>
      <c r="E772" s="223" t="s">
        <v>1</v>
      </c>
      <c r="F772" s="224" t="s">
        <v>78</v>
      </c>
      <c r="G772" s="222"/>
      <c r="H772" s="225">
        <v>1</v>
      </c>
      <c r="I772" s="226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AT772" s="231" t="s">
        <v>150</v>
      </c>
      <c r="AU772" s="231" t="s">
        <v>80</v>
      </c>
      <c r="AV772" s="12" t="s">
        <v>80</v>
      </c>
      <c r="AW772" s="12" t="s">
        <v>35</v>
      </c>
      <c r="AX772" s="12" t="s">
        <v>78</v>
      </c>
      <c r="AY772" s="231" t="s">
        <v>141</v>
      </c>
    </row>
    <row r="773" s="1" customFormat="1" ht="14.4" customHeight="1">
      <c r="B773" s="37"/>
      <c r="C773" s="198" t="s">
        <v>819</v>
      </c>
      <c r="D773" s="198" t="s">
        <v>143</v>
      </c>
      <c r="E773" s="199" t="s">
        <v>820</v>
      </c>
      <c r="F773" s="200" t="s">
        <v>821</v>
      </c>
      <c r="G773" s="201" t="s">
        <v>430</v>
      </c>
      <c r="H773" s="202">
        <v>95</v>
      </c>
      <c r="I773" s="203"/>
      <c r="J773" s="204">
        <f>ROUND(I773*H773,2)</f>
        <v>0</v>
      </c>
      <c r="K773" s="200" t="s">
        <v>147</v>
      </c>
      <c r="L773" s="42"/>
      <c r="M773" s="205" t="s">
        <v>1</v>
      </c>
      <c r="N773" s="206" t="s">
        <v>44</v>
      </c>
      <c r="O773" s="78"/>
      <c r="P773" s="207">
        <f>O773*H773</f>
        <v>0</v>
      </c>
      <c r="Q773" s="207">
        <v>0</v>
      </c>
      <c r="R773" s="207">
        <f>Q773*H773</f>
        <v>0</v>
      </c>
      <c r="S773" s="207">
        <v>0</v>
      </c>
      <c r="T773" s="208">
        <f>S773*H773</f>
        <v>0</v>
      </c>
      <c r="AR773" s="16" t="s">
        <v>285</v>
      </c>
      <c r="AT773" s="16" t="s">
        <v>143</v>
      </c>
      <c r="AU773" s="16" t="s">
        <v>80</v>
      </c>
      <c r="AY773" s="16" t="s">
        <v>141</v>
      </c>
      <c r="BE773" s="209">
        <f>IF(N773="základní",J773,0)</f>
        <v>0</v>
      </c>
      <c r="BF773" s="209">
        <f>IF(N773="snížená",J773,0)</f>
        <v>0</v>
      </c>
      <c r="BG773" s="209">
        <f>IF(N773="zákl. přenesená",J773,0)</f>
        <v>0</v>
      </c>
      <c r="BH773" s="209">
        <f>IF(N773="sníž. přenesená",J773,0)</f>
        <v>0</v>
      </c>
      <c r="BI773" s="209">
        <f>IF(N773="nulová",J773,0)</f>
        <v>0</v>
      </c>
      <c r="BJ773" s="16" t="s">
        <v>78</v>
      </c>
      <c r="BK773" s="209">
        <f>ROUND(I773*H773,2)</f>
        <v>0</v>
      </c>
      <c r="BL773" s="16" t="s">
        <v>285</v>
      </c>
      <c r="BM773" s="16" t="s">
        <v>822</v>
      </c>
    </row>
    <row r="774" s="11" customFormat="1">
      <c r="B774" s="210"/>
      <c r="C774" s="211"/>
      <c r="D774" s="212" t="s">
        <v>150</v>
      </c>
      <c r="E774" s="213" t="s">
        <v>1</v>
      </c>
      <c r="F774" s="214" t="s">
        <v>253</v>
      </c>
      <c r="G774" s="211"/>
      <c r="H774" s="213" t="s">
        <v>1</v>
      </c>
      <c r="I774" s="215"/>
      <c r="J774" s="211"/>
      <c r="K774" s="211"/>
      <c r="L774" s="216"/>
      <c r="M774" s="217"/>
      <c r="N774" s="218"/>
      <c r="O774" s="218"/>
      <c r="P774" s="218"/>
      <c r="Q774" s="218"/>
      <c r="R774" s="218"/>
      <c r="S774" s="218"/>
      <c r="T774" s="219"/>
      <c r="AT774" s="220" t="s">
        <v>150</v>
      </c>
      <c r="AU774" s="220" t="s">
        <v>80</v>
      </c>
      <c r="AV774" s="11" t="s">
        <v>78</v>
      </c>
      <c r="AW774" s="11" t="s">
        <v>35</v>
      </c>
      <c r="AX774" s="11" t="s">
        <v>73</v>
      </c>
      <c r="AY774" s="220" t="s">
        <v>141</v>
      </c>
    </row>
    <row r="775" s="11" customFormat="1">
      <c r="B775" s="210"/>
      <c r="C775" s="211"/>
      <c r="D775" s="212" t="s">
        <v>150</v>
      </c>
      <c r="E775" s="213" t="s">
        <v>1</v>
      </c>
      <c r="F775" s="214" t="s">
        <v>254</v>
      </c>
      <c r="G775" s="211"/>
      <c r="H775" s="213" t="s">
        <v>1</v>
      </c>
      <c r="I775" s="215"/>
      <c r="J775" s="211"/>
      <c r="K775" s="211"/>
      <c r="L775" s="216"/>
      <c r="M775" s="217"/>
      <c r="N775" s="218"/>
      <c r="O775" s="218"/>
      <c r="P775" s="218"/>
      <c r="Q775" s="218"/>
      <c r="R775" s="218"/>
      <c r="S775" s="218"/>
      <c r="T775" s="219"/>
      <c r="AT775" s="220" t="s">
        <v>150</v>
      </c>
      <c r="AU775" s="220" t="s">
        <v>80</v>
      </c>
      <c r="AV775" s="11" t="s">
        <v>78</v>
      </c>
      <c r="AW775" s="11" t="s">
        <v>35</v>
      </c>
      <c r="AX775" s="11" t="s">
        <v>73</v>
      </c>
      <c r="AY775" s="220" t="s">
        <v>141</v>
      </c>
    </row>
    <row r="776" s="11" customFormat="1">
      <c r="B776" s="210"/>
      <c r="C776" s="211"/>
      <c r="D776" s="212" t="s">
        <v>150</v>
      </c>
      <c r="E776" s="213" t="s">
        <v>1</v>
      </c>
      <c r="F776" s="214" t="s">
        <v>255</v>
      </c>
      <c r="G776" s="211"/>
      <c r="H776" s="213" t="s">
        <v>1</v>
      </c>
      <c r="I776" s="215"/>
      <c r="J776" s="211"/>
      <c r="K776" s="211"/>
      <c r="L776" s="216"/>
      <c r="M776" s="217"/>
      <c r="N776" s="218"/>
      <c r="O776" s="218"/>
      <c r="P776" s="218"/>
      <c r="Q776" s="218"/>
      <c r="R776" s="218"/>
      <c r="S776" s="218"/>
      <c r="T776" s="219"/>
      <c r="AT776" s="220" t="s">
        <v>150</v>
      </c>
      <c r="AU776" s="220" t="s">
        <v>80</v>
      </c>
      <c r="AV776" s="11" t="s">
        <v>78</v>
      </c>
      <c r="AW776" s="11" t="s">
        <v>35</v>
      </c>
      <c r="AX776" s="11" t="s">
        <v>73</v>
      </c>
      <c r="AY776" s="220" t="s">
        <v>141</v>
      </c>
    </row>
    <row r="777" s="11" customFormat="1">
      <c r="B777" s="210"/>
      <c r="C777" s="211"/>
      <c r="D777" s="212" t="s">
        <v>150</v>
      </c>
      <c r="E777" s="213" t="s">
        <v>1</v>
      </c>
      <c r="F777" s="214" t="s">
        <v>262</v>
      </c>
      <c r="G777" s="211"/>
      <c r="H777" s="213" t="s">
        <v>1</v>
      </c>
      <c r="I777" s="215"/>
      <c r="J777" s="211"/>
      <c r="K777" s="211"/>
      <c r="L777" s="216"/>
      <c r="M777" s="217"/>
      <c r="N777" s="218"/>
      <c r="O777" s="218"/>
      <c r="P777" s="218"/>
      <c r="Q777" s="218"/>
      <c r="R777" s="218"/>
      <c r="S777" s="218"/>
      <c r="T777" s="219"/>
      <c r="AT777" s="220" t="s">
        <v>150</v>
      </c>
      <c r="AU777" s="220" t="s">
        <v>80</v>
      </c>
      <c r="AV777" s="11" t="s">
        <v>78</v>
      </c>
      <c r="AW777" s="11" t="s">
        <v>35</v>
      </c>
      <c r="AX777" s="11" t="s">
        <v>73</v>
      </c>
      <c r="AY777" s="220" t="s">
        <v>141</v>
      </c>
    </row>
    <row r="778" s="11" customFormat="1">
      <c r="B778" s="210"/>
      <c r="C778" s="211"/>
      <c r="D778" s="212" t="s">
        <v>150</v>
      </c>
      <c r="E778" s="213" t="s">
        <v>1</v>
      </c>
      <c r="F778" s="214" t="s">
        <v>263</v>
      </c>
      <c r="G778" s="211"/>
      <c r="H778" s="213" t="s">
        <v>1</v>
      </c>
      <c r="I778" s="215"/>
      <c r="J778" s="211"/>
      <c r="K778" s="211"/>
      <c r="L778" s="216"/>
      <c r="M778" s="217"/>
      <c r="N778" s="218"/>
      <c r="O778" s="218"/>
      <c r="P778" s="218"/>
      <c r="Q778" s="218"/>
      <c r="R778" s="218"/>
      <c r="S778" s="218"/>
      <c r="T778" s="219"/>
      <c r="AT778" s="220" t="s">
        <v>150</v>
      </c>
      <c r="AU778" s="220" t="s">
        <v>80</v>
      </c>
      <c r="AV778" s="11" t="s">
        <v>78</v>
      </c>
      <c r="AW778" s="11" t="s">
        <v>35</v>
      </c>
      <c r="AX778" s="11" t="s">
        <v>73</v>
      </c>
      <c r="AY778" s="220" t="s">
        <v>141</v>
      </c>
    </row>
    <row r="779" s="12" customFormat="1">
      <c r="B779" s="221"/>
      <c r="C779" s="222"/>
      <c r="D779" s="212" t="s">
        <v>150</v>
      </c>
      <c r="E779" s="223" t="s">
        <v>1</v>
      </c>
      <c r="F779" s="224" t="s">
        <v>823</v>
      </c>
      <c r="G779" s="222"/>
      <c r="H779" s="225">
        <v>36.299999999999997</v>
      </c>
      <c r="I779" s="226"/>
      <c r="J779" s="222"/>
      <c r="K779" s="222"/>
      <c r="L779" s="227"/>
      <c r="M779" s="228"/>
      <c r="N779" s="229"/>
      <c r="O779" s="229"/>
      <c r="P779" s="229"/>
      <c r="Q779" s="229"/>
      <c r="R779" s="229"/>
      <c r="S779" s="229"/>
      <c r="T779" s="230"/>
      <c r="AT779" s="231" t="s">
        <v>150</v>
      </c>
      <c r="AU779" s="231" t="s">
        <v>80</v>
      </c>
      <c r="AV779" s="12" t="s">
        <v>80</v>
      </c>
      <c r="AW779" s="12" t="s">
        <v>35</v>
      </c>
      <c r="AX779" s="12" t="s">
        <v>73</v>
      </c>
      <c r="AY779" s="231" t="s">
        <v>141</v>
      </c>
    </row>
    <row r="780" s="12" customFormat="1">
      <c r="B780" s="221"/>
      <c r="C780" s="222"/>
      <c r="D780" s="212" t="s">
        <v>150</v>
      </c>
      <c r="E780" s="223" t="s">
        <v>1</v>
      </c>
      <c r="F780" s="224" t="s">
        <v>824</v>
      </c>
      <c r="G780" s="222"/>
      <c r="H780" s="225">
        <v>10</v>
      </c>
      <c r="I780" s="226"/>
      <c r="J780" s="222"/>
      <c r="K780" s="222"/>
      <c r="L780" s="227"/>
      <c r="M780" s="228"/>
      <c r="N780" s="229"/>
      <c r="O780" s="229"/>
      <c r="P780" s="229"/>
      <c r="Q780" s="229"/>
      <c r="R780" s="229"/>
      <c r="S780" s="229"/>
      <c r="T780" s="230"/>
      <c r="AT780" s="231" t="s">
        <v>150</v>
      </c>
      <c r="AU780" s="231" t="s">
        <v>80</v>
      </c>
      <c r="AV780" s="12" t="s">
        <v>80</v>
      </c>
      <c r="AW780" s="12" t="s">
        <v>35</v>
      </c>
      <c r="AX780" s="12" t="s">
        <v>73</v>
      </c>
      <c r="AY780" s="231" t="s">
        <v>141</v>
      </c>
    </row>
    <row r="781" s="12" customFormat="1">
      <c r="B781" s="221"/>
      <c r="C781" s="222"/>
      <c r="D781" s="212" t="s">
        <v>150</v>
      </c>
      <c r="E781" s="223" t="s">
        <v>1</v>
      </c>
      <c r="F781" s="224" t="s">
        <v>825</v>
      </c>
      <c r="G781" s="222"/>
      <c r="H781" s="225">
        <v>12</v>
      </c>
      <c r="I781" s="226"/>
      <c r="J781" s="222"/>
      <c r="K781" s="222"/>
      <c r="L781" s="227"/>
      <c r="M781" s="228"/>
      <c r="N781" s="229"/>
      <c r="O781" s="229"/>
      <c r="P781" s="229"/>
      <c r="Q781" s="229"/>
      <c r="R781" s="229"/>
      <c r="S781" s="229"/>
      <c r="T781" s="230"/>
      <c r="AT781" s="231" t="s">
        <v>150</v>
      </c>
      <c r="AU781" s="231" t="s">
        <v>80</v>
      </c>
      <c r="AV781" s="12" t="s">
        <v>80</v>
      </c>
      <c r="AW781" s="12" t="s">
        <v>35</v>
      </c>
      <c r="AX781" s="12" t="s">
        <v>73</v>
      </c>
      <c r="AY781" s="231" t="s">
        <v>141</v>
      </c>
    </row>
    <row r="782" s="12" customFormat="1">
      <c r="B782" s="221"/>
      <c r="C782" s="222"/>
      <c r="D782" s="212" t="s">
        <v>150</v>
      </c>
      <c r="E782" s="223" t="s">
        <v>1</v>
      </c>
      <c r="F782" s="224" t="s">
        <v>826</v>
      </c>
      <c r="G782" s="222"/>
      <c r="H782" s="225">
        <v>18</v>
      </c>
      <c r="I782" s="226"/>
      <c r="J782" s="222"/>
      <c r="K782" s="222"/>
      <c r="L782" s="227"/>
      <c r="M782" s="228"/>
      <c r="N782" s="229"/>
      <c r="O782" s="229"/>
      <c r="P782" s="229"/>
      <c r="Q782" s="229"/>
      <c r="R782" s="229"/>
      <c r="S782" s="229"/>
      <c r="T782" s="230"/>
      <c r="AT782" s="231" t="s">
        <v>150</v>
      </c>
      <c r="AU782" s="231" t="s">
        <v>80</v>
      </c>
      <c r="AV782" s="12" t="s">
        <v>80</v>
      </c>
      <c r="AW782" s="12" t="s">
        <v>35</v>
      </c>
      <c r="AX782" s="12" t="s">
        <v>73</v>
      </c>
      <c r="AY782" s="231" t="s">
        <v>141</v>
      </c>
    </row>
    <row r="783" s="12" customFormat="1">
      <c r="B783" s="221"/>
      <c r="C783" s="222"/>
      <c r="D783" s="212" t="s">
        <v>150</v>
      </c>
      <c r="E783" s="223" t="s">
        <v>1</v>
      </c>
      <c r="F783" s="224" t="s">
        <v>827</v>
      </c>
      <c r="G783" s="222"/>
      <c r="H783" s="225">
        <v>18.699999999999999</v>
      </c>
      <c r="I783" s="226"/>
      <c r="J783" s="222"/>
      <c r="K783" s="222"/>
      <c r="L783" s="227"/>
      <c r="M783" s="228"/>
      <c r="N783" s="229"/>
      <c r="O783" s="229"/>
      <c r="P783" s="229"/>
      <c r="Q783" s="229"/>
      <c r="R783" s="229"/>
      <c r="S783" s="229"/>
      <c r="T783" s="230"/>
      <c r="AT783" s="231" t="s">
        <v>150</v>
      </c>
      <c r="AU783" s="231" t="s">
        <v>80</v>
      </c>
      <c r="AV783" s="12" t="s">
        <v>80</v>
      </c>
      <c r="AW783" s="12" t="s">
        <v>35</v>
      </c>
      <c r="AX783" s="12" t="s">
        <v>73</v>
      </c>
      <c r="AY783" s="231" t="s">
        <v>141</v>
      </c>
    </row>
    <row r="784" s="13" customFormat="1">
      <c r="B784" s="232"/>
      <c r="C784" s="233"/>
      <c r="D784" s="212" t="s">
        <v>150</v>
      </c>
      <c r="E784" s="234" t="s">
        <v>1</v>
      </c>
      <c r="F784" s="235" t="s">
        <v>155</v>
      </c>
      <c r="G784" s="233"/>
      <c r="H784" s="236">
        <v>95</v>
      </c>
      <c r="I784" s="237"/>
      <c r="J784" s="233"/>
      <c r="K784" s="233"/>
      <c r="L784" s="238"/>
      <c r="M784" s="239"/>
      <c r="N784" s="240"/>
      <c r="O784" s="240"/>
      <c r="P784" s="240"/>
      <c r="Q784" s="240"/>
      <c r="R784" s="240"/>
      <c r="S784" s="240"/>
      <c r="T784" s="241"/>
      <c r="AT784" s="242" t="s">
        <v>150</v>
      </c>
      <c r="AU784" s="242" t="s">
        <v>80</v>
      </c>
      <c r="AV784" s="13" t="s">
        <v>148</v>
      </c>
      <c r="AW784" s="13" t="s">
        <v>35</v>
      </c>
      <c r="AX784" s="13" t="s">
        <v>78</v>
      </c>
      <c r="AY784" s="242" t="s">
        <v>141</v>
      </c>
    </row>
    <row r="785" s="1" customFormat="1" ht="14.4" customHeight="1">
      <c r="B785" s="37"/>
      <c r="C785" s="198" t="s">
        <v>828</v>
      </c>
      <c r="D785" s="198" t="s">
        <v>143</v>
      </c>
      <c r="E785" s="199" t="s">
        <v>829</v>
      </c>
      <c r="F785" s="200" t="s">
        <v>830</v>
      </c>
      <c r="G785" s="201" t="s">
        <v>200</v>
      </c>
      <c r="H785" s="202">
        <v>0.085999999999999993</v>
      </c>
      <c r="I785" s="203"/>
      <c r="J785" s="204">
        <f>ROUND(I785*H785,2)</f>
        <v>0</v>
      </c>
      <c r="K785" s="200" t="s">
        <v>147</v>
      </c>
      <c r="L785" s="42"/>
      <c r="M785" s="205" t="s">
        <v>1</v>
      </c>
      <c r="N785" s="206" t="s">
        <v>44</v>
      </c>
      <c r="O785" s="78"/>
      <c r="P785" s="207">
        <f>O785*H785</f>
        <v>0</v>
      </c>
      <c r="Q785" s="207">
        <v>0</v>
      </c>
      <c r="R785" s="207">
        <f>Q785*H785</f>
        <v>0</v>
      </c>
      <c r="S785" s="207">
        <v>0</v>
      </c>
      <c r="T785" s="208">
        <f>S785*H785</f>
        <v>0</v>
      </c>
      <c r="AR785" s="16" t="s">
        <v>285</v>
      </c>
      <c r="AT785" s="16" t="s">
        <v>143</v>
      </c>
      <c r="AU785" s="16" t="s">
        <v>80</v>
      </c>
      <c r="AY785" s="16" t="s">
        <v>141</v>
      </c>
      <c r="BE785" s="209">
        <f>IF(N785="základní",J785,0)</f>
        <v>0</v>
      </c>
      <c r="BF785" s="209">
        <f>IF(N785="snížená",J785,0)</f>
        <v>0</v>
      </c>
      <c r="BG785" s="209">
        <f>IF(N785="zákl. přenesená",J785,0)</f>
        <v>0</v>
      </c>
      <c r="BH785" s="209">
        <f>IF(N785="sníž. přenesená",J785,0)</f>
        <v>0</v>
      </c>
      <c r="BI785" s="209">
        <f>IF(N785="nulová",J785,0)</f>
        <v>0</v>
      </c>
      <c r="BJ785" s="16" t="s">
        <v>78</v>
      </c>
      <c r="BK785" s="209">
        <f>ROUND(I785*H785,2)</f>
        <v>0</v>
      </c>
      <c r="BL785" s="16" t="s">
        <v>285</v>
      </c>
      <c r="BM785" s="16" t="s">
        <v>831</v>
      </c>
    </row>
    <row r="786" s="10" customFormat="1" ht="22.8" customHeight="1">
      <c r="B786" s="182"/>
      <c r="C786" s="183"/>
      <c r="D786" s="184" t="s">
        <v>72</v>
      </c>
      <c r="E786" s="196" t="s">
        <v>832</v>
      </c>
      <c r="F786" s="196" t="s">
        <v>833</v>
      </c>
      <c r="G786" s="183"/>
      <c r="H786" s="183"/>
      <c r="I786" s="186"/>
      <c r="J786" s="197">
        <f>BK786</f>
        <v>0</v>
      </c>
      <c r="K786" s="183"/>
      <c r="L786" s="188"/>
      <c r="M786" s="189"/>
      <c r="N786" s="190"/>
      <c r="O786" s="190"/>
      <c r="P786" s="191">
        <f>SUM(P787:P832)</f>
        <v>0</v>
      </c>
      <c r="Q786" s="190"/>
      <c r="R786" s="191">
        <f>SUM(R787:R832)</f>
        <v>0.1004338</v>
      </c>
      <c r="S786" s="190"/>
      <c r="T786" s="192">
        <f>SUM(T787:T832)</f>
        <v>0</v>
      </c>
      <c r="AR786" s="193" t="s">
        <v>80</v>
      </c>
      <c r="AT786" s="194" t="s">
        <v>72</v>
      </c>
      <c r="AU786" s="194" t="s">
        <v>78</v>
      </c>
      <c r="AY786" s="193" t="s">
        <v>141</v>
      </c>
      <c r="BK786" s="195">
        <f>SUM(BK787:BK832)</f>
        <v>0</v>
      </c>
    </row>
    <row r="787" s="1" customFormat="1" ht="14.4" customHeight="1">
      <c r="B787" s="37"/>
      <c r="C787" s="198" t="s">
        <v>834</v>
      </c>
      <c r="D787" s="198" t="s">
        <v>143</v>
      </c>
      <c r="E787" s="199" t="s">
        <v>835</v>
      </c>
      <c r="F787" s="200" t="s">
        <v>836</v>
      </c>
      <c r="G787" s="201" t="s">
        <v>430</v>
      </c>
      <c r="H787" s="202">
        <v>45</v>
      </c>
      <c r="I787" s="203"/>
      <c r="J787" s="204">
        <f>ROUND(I787*H787,2)</f>
        <v>0</v>
      </c>
      <c r="K787" s="200" t="s">
        <v>147</v>
      </c>
      <c r="L787" s="42"/>
      <c r="M787" s="205" t="s">
        <v>1</v>
      </c>
      <c r="N787" s="206" t="s">
        <v>44</v>
      </c>
      <c r="O787" s="78"/>
      <c r="P787" s="207">
        <f>O787*H787</f>
        <v>0</v>
      </c>
      <c r="Q787" s="207">
        <v>0.00042000000000000002</v>
      </c>
      <c r="R787" s="207">
        <f>Q787*H787</f>
        <v>0.0189</v>
      </c>
      <c r="S787" s="207">
        <v>0</v>
      </c>
      <c r="T787" s="208">
        <f>S787*H787</f>
        <v>0</v>
      </c>
      <c r="AR787" s="16" t="s">
        <v>285</v>
      </c>
      <c r="AT787" s="16" t="s">
        <v>143</v>
      </c>
      <c r="AU787" s="16" t="s">
        <v>80</v>
      </c>
      <c r="AY787" s="16" t="s">
        <v>141</v>
      </c>
      <c r="BE787" s="209">
        <f>IF(N787="základní",J787,0)</f>
        <v>0</v>
      </c>
      <c r="BF787" s="209">
        <f>IF(N787="snížená",J787,0)</f>
        <v>0</v>
      </c>
      <c r="BG787" s="209">
        <f>IF(N787="zákl. přenesená",J787,0)</f>
        <v>0</v>
      </c>
      <c r="BH787" s="209">
        <f>IF(N787="sníž. přenesená",J787,0)</f>
        <v>0</v>
      </c>
      <c r="BI787" s="209">
        <f>IF(N787="nulová",J787,0)</f>
        <v>0</v>
      </c>
      <c r="BJ787" s="16" t="s">
        <v>78</v>
      </c>
      <c r="BK787" s="209">
        <f>ROUND(I787*H787,2)</f>
        <v>0</v>
      </c>
      <c r="BL787" s="16" t="s">
        <v>285</v>
      </c>
      <c r="BM787" s="16" t="s">
        <v>837</v>
      </c>
    </row>
    <row r="788" s="11" customFormat="1">
      <c r="B788" s="210"/>
      <c r="C788" s="211"/>
      <c r="D788" s="212" t="s">
        <v>150</v>
      </c>
      <c r="E788" s="213" t="s">
        <v>1</v>
      </c>
      <c r="F788" s="214" t="s">
        <v>253</v>
      </c>
      <c r="G788" s="211"/>
      <c r="H788" s="213" t="s">
        <v>1</v>
      </c>
      <c r="I788" s="215"/>
      <c r="J788" s="211"/>
      <c r="K788" s="211"/>
      <c r="L788" s="216"/>
      <c r="M788" s="217"/>
      <c r="N788" s="218"/>
      <c r="O788" s="218"/>
      <c r="P788" s="218"/>
      <c r="Q788" s="218"/>
      <c r="R788" s="218"/>
      <c r="S788" s="218"/>
      <c r="T788" s="219"/>
      <c r="AT788" s="220" t="s">
        <v>150</v>
      </c>
      <c r="AU788" s="220" t="s">
        <v>80</v>
      </c>
      <c r="AV788" s="11" t="s">
        <v>78</v>
      </c>
      <c r="AW788" s="11" t="s">
        <v>35</v>
      </c>
      <c r="AX788" s="11" t="s">
        <v>73</v>
      </c>
      <c r="AY788" s="220" t="s">
        <v>141</v>
      </c>
    </row>
    <row r="789" s="11" customFormat="1">
      <c r="B789" s="210"/>
      <c r="C789" s="211"/>
      <c r="D789" s="212" t="s">
        <v>150</v>
      </c>
      <c r="E789" s="213" t="s">
        <v>1</v>
      </c>
      <c r="F789" s="214" t="s">
        <v>254</v>
      </c>
      <c r="G789" s="211"/>
      <c r="H789" s="213" t="s">
        <v>1</v>
      </c>
      <c r="I789" s="215"/>
      <c r="J789" s="211"/>
      <c r="K789" s="211"/>
      <c r="L789" s="216"/>
      <c r="M789" s="217"/>
      <c r="N789" s="218"/>
      <c r="O789" s="218"/>
      <c r="P789" s="218"/>
      <c r="Q789" s="218"/>
      <c r="R789" s="218"/>
      <c r="S789" s="218"/>
      <c r="T789" s="219"/>
      <c r="AT789" s="220" t="s">
        <v>150</v>
      </c>
      <c r="AU789" s="220" t="s">
        <v>80</v>
      </c>
      <c r="AV789" s="11" t="s">
        <v>78</v>
      </c>
      <c r="AW789" s="11" t="s">
        <v>35</v>
      </c>
      <c r="AX789" s="11" t="s">
        <v>73</v>
      </c>
      <c r="AY789" s="220" t="s">
        <v>141</v>
      </c>
    </row>
    <row r="790" s="11" customFormat="1">
      <c r="B790" s="210"/>
      <c r="C790" s="211"/>
      <c r="D790" s="212" t="s">
        <v>150</v>
      </c>
      <c r="E790" s="213" t="s">
        <v>1</v>
      </c>
      <c r="F790" s="214" t="s">
        <v>255</v>
      </c>
      <c r="G790" s="211"/>
      <c r="H790" s="213" t="s">
        <v>1</v>
      </c>
      <c r="I790" s="215"/>
      <c r="J790" s="211"/>
      <c r="K790" s="211"/>
      <c r="L790" s="216"/>
      <c r="M790" s="217"/>
      <c r="N790" s="218"/>
      <c r="O790" s="218"/>
      <c r="P790" s="218"/>
      <c r="Q790" s="218"/>
      <c r="R790" s="218"/>
      <c r="S790" s="218"/>
      <c r="T790" s="219"/>
      <c r="AT790" s="220" t="s">
        <v>150</v>
      </c>
      <c r="AU790" s="220" t="s">
        <v>80</v>
      </c>
      <c r="AV790" s="11" t="s">
        <v>78</v>
      </c>
      <c r="AW790" s="11" t="s">
        <v>35</v>
      </c>
      <c r="AX790" s="11" t="s">
        <v>73</v>
      </c>
      <c r="AY790" s="220" t="s">
        <v>141</v>
      </c>
    </row>
    <row r="791" s="11" customFormat="1">
      <c r="B791" s="210"/>
      <c r="C791" s="211"/>
      <c r="D791" s="212" t="s">
        <v>150</v>
      </c>
      <c r="E791" s="213" t="s">
        <v>1</v>
      </c>
      <c r="F791" s="214" t="s">
        <v>256</v>
      </c>
      <c r="G791" s="211"/>
      <c r="H791" s="213" t="s">
        <v>1</v>
      </c>
      <c r="I791" s="215"/>
      <c r="J791" s="211"/>
      <c r="K791" s="211"/>
      <c r="L791" s="216"/>
      <c r="M791" s="217"/>
      <c r="N791" s="218"/>
      <c r="O791" s="218"/>
      <c r="P791" s="218"/>
      <c r="Q791" s="218"/>
      <c r="R791" s="218"/>
      <c r="S791" s="218"/>
      <c r="T791" s="219"/>
      <c r="AT791" s="220" t="s">
        <v>150</v>
      </c>
      <c r="AU791" s="220" t="s">
        <v>80</v>
      </c>
      <c r="AV791" s="11" t="s">
        <v>78</v>
      </c>
      <c r="AW791" s="11" t="s">
        <v>35</v>
      </c>
      <c r="AX791" s="11" t="s">
        <v>73</v>
      </c>
      <c r="AY791" s="220" t="s">
        <v>141</v>
      </c>
    </row>
    <row r="792" s="12" customFormat="1">
      <c r="B792" s="221"/>
      <c r="C792" s="222"/>
      <c r="D792" s="212" t="s">
        <v>150</v>
      </c>
      <c r="E792" s="223" t="s">
        <v>1</v>
      </c>
      <c r="F792" s="224" t="s">
        <v>838</v>
      </c>
      <c r="G792" s="222"/>
      <c r="H792" s="225">
        <v>45</v>
      </c>
      <c r="I792" s="226"/>
      <c r="J792" s="222"/>
      <c r="K792" s="222"/>
      <c r="L792" s="227"/>
      <c r="M792" s="228"/>
      <c r="N792" s="229"/>
      <c r="O792" s="229"/>
      <c r="P792" s="229"/>
      <c r="Q792" s="229"/>
      <c r="R792" s="229"/>
      <c r="S792" s="229"/>
      <c r="T792" s="230"/>
      <c r="AT792" s="231" t="s">
        <v>150</v>
      </c>
      <c r="AU792" s="231" t="s">
        <v>80</v>
      </c>
      <c r="AV792" s="12" t="s">
        <v>80</v>
      </c>
      <c r="AW792" s="12" t="s">
        <v>35</v>
      </c>
      <c r="AX792" s="12" t="s">
        <v>78</v>
      </c>
      <c r="AY792" s="231" t="s">
        <v>141</v>
      </c>
    </row>
    <row r="793" s="1" customFormat="1" ht="14.4" customHeight="1">
      <c r="B793" s="37"/>
      <c r="C793" s="254" t="s">
        <v>839</v>
      </c>
      <c r="D793" s="254" t="s">
        <v>298</v>
      </c>
      <c r="E793" s="255" t="s">
        <v>840</v>
      </c>
      <c r="F793" s="256" t="s">
        <v>841</v>
      </c>
      <c r="G793" s="257" t="s">
        <v>430</v>
      </c>
      <c r="H793" s="258">
        <v>45</v>
      </c>
      <c r="I793" s="259"/>
      <c r="J793" s="260">
        <f>ROUND(I793*H793,2)</f>
        <v>0</v>
      </c>
      <c r="K793" s="256" t="s">
        <v>147</v>
      </c>
      <c r="L793" s="261"/>
      <c r="M793" s="262" t="s">
        <v>1</v>
      </c>
      <c r="N793" s="263" t="s">
        <v>44</v>
      </c>
      <c r="O793" s="78"/>
      <c r="P793" s="207">
        <f>O793*H793</f>
        <v>0</v>
      </c>
      <c r="Q793" s="207">
        <v>0.00018000000000000001</v>
      </c>
      <c r="R793" s="207">
        <f>Q793*H793</f>
        <v>0.0081000000000000013</v>
      </c>
      <c r="S793" s="207">
        <v>0</v>
      </c>
      <c r="T793" s="208">
        <f>S793*H793</f>
        <v>0</v>
      </c>
      <c r="AR793" s="16" t="s">
        <v>422</v>
      </c>
      <c r="AT793" s="16" t="s">
        <v>298</v>
      </c>
      <c r="AU793" s="16" t="s">
        <v>80</v>
      </c>
      <c r="AY793" s="16" t="s">
        <v>141</v>
      </c>
      <c r="BE793" s="209">
        <f>IF(N793="základní",J793,0)</f>
        <v>0</v>
      </c>
      <c r="BF793" s="209">
        <f>IF(N793="snížená",J793,0)</f>
        <v>0</v>
      </c>
      <c r="BG793" s="209">
        <f>IF(N793="zákl. přenesená",J793,0)</f>
        <v>0</v>
      </c>
      <c r="BH793" s="209">
        <f>IF(N793="sníž. přenesená",J793,0)</f>
        <v>0</v>
      </c>
      <c r="BI793" s="209">
        <f>IF(N793="nulová",J793,0)</f>
        <v>0</v>
      </c>
      <c r="BJ793" s="16" t="s">
        <v>78</v>
      </c>
      <c r="BK793" s="209">
        <f>ROUND(I793*H793,2)</f>
        <v>0</v>
      </c>
      <c r="BL793" s="16" t="s">
        <v>285</v>
      </c>
      <c r="BM793" s="16" t="s">
        <v>842</v>
      </c>
    </row>
    <row r="794" s="1" customFormat="1" ht="14.4" customHeight="1">
      <c r="B794" s="37"/>
      <c r="C794" s="198" t="s">
        <v>843</v>
      </c>
      <c r="D794" s="198" t="s">
        <v>143</v>
      </c>
      <c r="E794" s="199" t="s">
        <v>844</v>
      </c>
      <c r="F794" s="200" t="s">
        <v>845</v>
      </c>
      <c r="G794" s="201" t="s">
        <v>430</v>
      </c>
      <c r="H794" s="202">
        <v>70</v>
      </c>
      <c r="I794" s="203"/>
      <c r="J794" s="204">
        <f>ROUND(I794*H794,2)</f>
        <v>0</v>
      </c>
      <c r="K794" s="200" t="s">
        <v>147</v>
      </c>
      <c r="L794" s="42"/>
      <c r="M794" s="205" t="s">
        <v>1</v>
      </c>
      <c r="N794" s="206" t="s">
        <v>44</v>
      </c>
      <c r="O794" s="78"/>
      <c r="P794" s="207">
        <f>O794*H794</f>
        <v>0</v>
      </c>
      <c r="Q794" s="207">
        <v>0.00050000000000000001</v>
      </c>
      <c r="R794" s="207">
        <f>Q794*H794</f>
        <v>0.035000000000000003</v>
      </c>
      <c r="S794" s="207">
        <v>0</v>
      </c>
      <c r="T794" s="208">
        <f>S794*H794</f>
        <v>0</v>
      </c>
      <c r="AR794" s="16" t="s">
        <v>285</v>
      </c>
      <c r="AT794" s="16" t="s">
        <v>143</v>
      </c>
      <c r="AU794" s="16" t="s">
        <v>80</v>
      </c>
      <c r="AY794" s="16" t="s">
        <v>141</v>
      </c>
      <c r="BE794" s="209">
        <f>IF(N794="základní",J794,0)</f>
        <v>0</v>
      </c>
      <c r="BF794" s="209">
        <f>IF(N794="snížená",J794,0)</f>
        <v>0</v>
      </c>
      <c r="BG794" s="209">
        <f>IF(N794="zákl. přenesená",J794,0)</f>
        <v>0</v>
      </c>
      <c r="BH794" s="209">
        <f>IF(N794="sníž. přenesená",J794,0)</f>
        <v>0</v>
      </c>
      <c r="BI794" s="209">
        <f>IF(N794="nulová",J794,0)</f>
        <v>0</v>
      </c>
      <c r="BJ794" s="16" t="s">
        <v>78</v>
      </c>
      <c r="BK794" s="209">
        <f>ROUND(I794*H794,2)</f>
        <v>0</v>
      </c>
      <c r="BL794" s="16" t="s">
        <v>285</v>
      </c>
      <c r="BM794" s="16" t="s">
        <v>846</v>
      </c>
    </row>
    <row r="795" s="11" customFormat="1">
      <c r="B795" s="210"/>
      <c r="C795" s="211"/>
      <c r="D795" s="212" t="s">
        <v>150</v>
      </c>
      <c r="E795" s="213" t="s">
        <v>1</v>
      </c>
      <c r="F795" s="214" t="s">
        <v>253</v>
      </c>
      <c r="G795" s="211"/>
      <c r="H795" s="213" t="s">
        <v>1</v>
      </c>
      <c r="I795" s="215"/>
      <c r="J795" s="211"/>
      <c r="K795" s="211"/>
      <c r="L795" s="216"/>
      <c r="M795" s="217"/>
      <c r="N795" s="218"/>
      <c r="O795" s="218"/>
      <c r="P795" s="218"/>
      <c r="Q795" s="218"/>
      <c r="R795" s="218"/>
      <c r="S795" s="218"/>
      <c r="T795" s="219"/>
      <c r="AT795" s="220" t="s">
        <v>150</v>
      </c>
      <c r="AU795" s="220" t="s">
        <v>80</v>
      </c>
      <c r="AV795" s="11" t="s">
        <v>78</v>
      </c>
      <c r="AW795" s="11" t="s">
        <v>35</v>
      </c>
      <c r="AX795" s="11" t="s">
        <v>73</v>
      </c>
      <c r="AY795" s="220" t="s">
        <v>141</v>
      </c>
    </row>
    <row r="796" s="11" customFormat="1">
      <c r="B796" s="210"/>
      <c r="C796" s="211"/>
      <c r="D796" s="212" t="s">
        <v>150</v>
      </c>
      <c r="E796" s="213" t="s">
        <v>1</v>
      </c>
      <c r="F796" s="214" t="s">
        <v>254</v>
      </c>
      <c r="G796" s="211"/>
      <c r="H796" s="213" t="s">
        <v>1</v>
      </c>
      <c r="I796" s="215"/>
      <c r="J796" s="211"/>
      <c r="K796" s="211"/>
      <c r="L796" s="216"/>
      <c r="M796" s="217"/>
      <c r="N796" s="218"/>
      <c r="O796" s="218"/>
      <c r="P796" s="218"/>
      <c r="Q796" s="218"/>
      <c r="R796" s="218"/>
      <c r="S796" s="218"/>
      <c r="T796" s="219"/>
      <c r="AT796" s="220" t="s">
        <v>150</v>
      </c>
      <c r="AU796" s="220" t="s">
        <v>80</v>
      </c>
      <c r="AV796" s="11" t="s">
        <v>78</v>
      </c>
      <c r="AW796" s="11" t="s">
        <v>35</v>
      </c>
      <c r="AX796" s="11" t="s">
        <v>73</v>
      </c>
      <c r="AY796" s="220" t="s">
        <v>141</v>
      </c>
    </row>
    <row r="797" s="11" customFormat="1">
      <c r="B797" s="210"/>
      <c r="C797" s="211"/>
      <c r="D797" s="212" t="s">
        <v>150</v>
      </c>
      <c r="E797" s="213" t="s">
        <v>1</v>
      </c>
      <c r="F797" s="214" t="s">
        <v>255</v>
      </c>
      <c r="G797" s="211"/>
      <c r="H797" s="213" t="s">
        <v>1</v>
      </c>
      <c r="I797" s="215"/>
      <c r="J797" s="211"/>
      <c r="K797" s="211"/>
      <c r="L797" s="216"/>
      <c r="M797" s="217"/>
      <c r="N797" s="218"/>
      <c r="O797" s="218"/>
      <c r="P797" s="218"/>
      <c r="Q797" s="218"/>
      <c r="R797" s="218"/>
      <c r="S797" s="218"/>
      <c r="T797" s="219"/>
      <c r="AT797" s="220" t="s">
        <v>150</v>
      </c>
      <c r="AU797" s="220" t="s">
        <v>80</v>
      </c>
      <c r="AV797" s="11" t="s">
        <v>78</v>
      </c>
      <c r="AW797" s="11" t="s">
        <v>35</v>
      </c>
      <c r="AX797" s="11" t="s">
        <v>73</v>
      </c>
      <c r="AY797" s="220" t="s">
        <v>141</v>
      </c>
    </row>
    <row r="798" s="11" customFormat="1">
      <c r="B798" s="210"/>
      <c r="C798" s="211"/>
      <c r="D798" s="212" t="s">
        <v>150</v>
      </c>
      <c r="E798" s="213" t="s">
        <v>1</v>
      </c>
      <c r="F798" s="214" t="s">
        <v>256</v>
      </c>
      <c r="G798" s="211"/>
      <c r="H798" s="213" t="s">
        <v>1</v>
      </c>
      <c r="I798" s="215"/>
      <c r="J798" s="211"/>
      <c r="K798" s="211"/>
      <c r="L798" s="216"/>
      <c r="M798" s="217"/>
      <c r="N798" s="218"/>
      <c r="O798" s="218"/>
      <c r="P798" s="218"/>
      <c r="Q798" s="218"/>
      <c r="R798" s="218"/>
      <c r="S798" s="218"/>
      <c r="T798" s="219"/>
      <c r="AT798" s="220" t="s">
        <v>150</v>
      </c>
      <c r="AU798" s="220" t="s">
        <v>80</v>
      </c>
      <c r="AV798" s="11" t="s">
        <v>78</v>
      </c>
      <c r="AW798" s="11" t="s">
        <v>35</v>
      </c>
      <c r="AX798" s="11" t="s">
        <v>73</v>
      </c>
      <c r="AY798" s="220" t="s">
        <v>141</v>
      </c>
    </row>
    <row r="799" s="12" customFormat="1">
      <c r="B799" s="221"/>
      <c r="C799" s="222"/>
      <c r="D799" s="212" t="s">
        <v>150</v>
      </c>
      <c r="E799" s="223" t="s">
        <v>1</v>
      </c>
      <c r="F799" s="224" t="s">
        <v>847</v>
      </c>
      <c r="G799" s="222"/>
      <c r="H799" s="225">
        <v>70</v>
      </c>
      <c r="I799" s="226"/>
      <c r="J799" s="222"/>
      <c r="K799" s="222"/>
      <c r="L799" s="227"/>
      <c r="M799" s="228"/>
      <c r="N799" s="229"/>
      <c r="O799" s="229"/>
      <c r="P799" s="229"/>
      <c r="Q799" s="229"/>
      <c r="R799" s="229"/>
      <c r="S799" s="229"/>
      <c r="T799" s="230"/>
      <c r="AT799" s="231" t="s">
        <v>150</v>
      </c>
      <c r="AU799" s="231" t="s">
        <v>80</v>
      </c>
      <c r="AV799" s="12" t="s">
        <v>80</v>
      </c>
      <c r="AW799" s="12" t="s">
        <v>35</v>
      </c>
      <c r="AX799" s="12" t="s">
        <v>78</v>
      </c>
      <c r="AY799" s="231" t="s">
        <v>141</v>
      </c>
    </row>
    <row r="800" s="1" customFormat="1" ht="14.4" customHeight="1">
      <c r="B800" s="37"/>
      <c r="C800" s="254" t="s">
        <v>848</v>
      </c>
      <c r="D800" s="254" t="s">
        <v>298</v>
      </c>
      <c r="E800" s="255" t="s">
        <v>849</v>
      </c>
      <c r="F800" s="256" t="s">
        <v>850</v>
      </c>
      <c r="G800" s="257" t="s">
        <v>430</v>
      </c>
      <c r="H800" s="258">
        <v>70</v>
      </c>
      <c r="I800" s="259"/>
      <c r="J800" s="260">
        <f>ROUND(I800*H800,2)</f>
        <v>0</v>
      </c>
      <c r="K800" s="256" t="s">
        <v>147</v>
      </c>
      <c r="L800" s="261"/>
      <c r="M800" s="262" t="s">
        <v>1</v>
      </c>
      <c r="N800" s="263" t="s">
        <v>44</v>
      </c>
      <c r="O800" s="78"/>
      <c r="P800" s="207">
        <f>O800*H800</f>
        <v>0</v>
      </c>
      <c r="Q800" s="207">
        <v>0.00027</v>
      </c>
      <c r="R800" s="207">
        <f>Q800*H800</f>
        <v>0.0189</v>
      </c>
      <c r="S800" s="207">
        <v>0</v>
      </c>
      <c r="T800" s="208">
        <f>S800*H800</f>
        <v>0</v>
      </c>
      <c r="AR800" s="16" t="s">
        <v>422</v>
      </c>
      <c r="AT800" s="16" t="s">
        <v>298</v>
      </c>
      <c r="AU800" s="16" t="s">
        <v>80</v>
      </c>
      <c r="AY800" s="16" t="s">
        <v>141</v>
      </c>
      <c r="BE800" s="209">
        <f>IF(N800="základní",J800,0)</f>
        <v>0</v>
      </c>
      <c r="BF800" s="209">
        <f>IF(N800="snížená",J800,0)</f>
        <v>0</v>
      </c>
      <c r="BG800" s="209">
        <f>IF(N800="zákl. přenesená",J800,0)</f>
        <v>0</v>
      </c>
      <c r="BH800" s="209">
        <f>IF(N800="sníž. přenesená",J800,0)</f>
        <v>0</v>
      </c>
      <c r="BI800" s="209">
        <f>IF(N800="nulová",J800,0)</f>
        <v>0</v>
      </c>
      <c r="BJ800" s="16" t="s">
        <v>78</v>
      </c>
      <c r="BK800" s="209">
        <f>ROUND(I800*H800,2)</f>
        <v>0</v>
      </c>
      <c r="BL800" s="16" t="s">
        <v>285</v>
      </c>
      <c r="BM800" s="16" t="s">
        <v>851</v>
      </c>
    </row>
    <row r="801" s="1" customFormat="1" ht="14.4" customHeight="1">
      <c r="B801" s="37"/>
      <c r="C801" s="198" t="s">
        <v>852</v>
      </c>
      <c r="D801" s="198" t="s">
        <v>143</v>
      </c>
      <c r="E801" s="199" t="s">
        <v>853</v>
      </c>
      <c r="F801" s="200" t="s">
        <v>854</v>
      </c>
      <c r="G801" s="201" t="s">
        <v>430</v>
      </c>
      <c r="H801" s="202">
        <v>3.7000000000000002</v>
      </c>
      <c r="I801" s="203"/>
      <c r="J801" s="204">
        <f>ROUND(I801*H801,2)</f>
        <v>0</v>
      </c>
      <c r="K801" s="200" t="s">
        <v>147</v>
      </c>
      <c r="L801" s="42"/>
      <c r="M801" s="205" t="s">
        <v>1</v>
      </c>
      <c r="N801" s="206" t="s">
        <v>44</v>
      </c>
      <c r="O801" s="78"/>
      <c r="P801" s="207">
        <f>O801*H801</f>
        <v>0</v>
      </c>
      <c r="Q801" s="207">
        <v>0.001</v>
      </c>
      <c r="R801" s="207">
        <f>Q801*H801</f>
        <v>0.0037000000000000002</v>
      </c>
      <c r="S801" s="207">
        <v>0</v>
      </c>
      <c r="T801" s="208">
        <f>S801*H801</f>
        <v>0</v>
      </c>
      <c r="AR801" s="16" t="s">
        <v>285</v>
      </c>
      <c r="AT801" s="16" t="s">
        <v>143</v>
      </c>
      <c r="AU801" s="16" t="s">
        <v>80</v>
      </c>
      <c r="AY801" s="16" t="s">
        <v>141</v>
      </c>
      <c r="BE801" s="209">
        <f>IF(N801="základní",J801,0)</f>
        <v>0</v>
      </c>
      <c r="BF801" s="209">
        <f>IF(N801="snížená",J801,0)</f>
        <v>0</v>
      </c>
      <c r="BG801" s="209">
        <f>IF(N801="zákl. přenesená",J801,0)</f>
        <v>0</v>
      </c>
      <c r="BH801" s="209">
        <f>IF(N801="sníž. přenesená",J801,0)</f>
        <v>0</v>
      </c>
      <c r="BI801" s="209">
        <f>IF(N801="nulová",J801,0)</f>
        <v>0</v>
      </c>
      <c r="BJ801" s="16" t="s">
        <v>78</v>
      </c>
      <c r="BK801" s="209">
        <f>ROUND(I801*H801,2)</f>
        <v>0</v>
      </c>
      <c r="BL801" s="16" t="s">
        <v>285</v>
      </c>
      <c r="BM801" s="16" t="s">
        <v>855</v>
      </c>
    </row>
    <row r="802" s="11" customFormat="1">
      <c r="B802" s="210"/>
      <c r="C802" s="211"/>
      <c r="D802" s="212" t="s">
        <v>150</v>
      </c>
      <c r="E802" s="213" t="s">
        <v>1</v>
      </c>
      <c r="F802" s="214" t="s">
        <v>253</v>
      </c>
      <c r="G802" s="211"/>
      <c r="H802" s="213" t="s">
        <v>1</v>
      </c>
      <c r="I802" s="215"/>
      <c r="J802" s="211"/>
      <c r="K802" s="211"/>
      <c r="L802" s="216"/>
      <c r="M802" s="217"/>
      <c r="N802" s="218"/>
      <c r="O802" s="218"/>
      <c r="P802" s="218"/>
      <c r="Q802" s="218"/>
      <c r="R802" s="218"/>
      <c r="S802" s="218"/>
      <c r="T802" s="219"/>
      <c r="AT802" s="220" t="s">
        <v>150</v>
      </c>
      <c r="AU802" s="220" t="s">
        <v>80</v>
      </c>
      <c r="AV802" s="11" t="s">
        <v>78</v>
      </c>
      <c r="AW802" s="11" t="s">
        <v>35</v>
      </c>
      <c r="AX802" s="11" t="s">
        <v>73</v>
      </c>
      <c r="AY802" s="220" t="s">
        <v>141</v>
      </c>
    </row>
    <row r="803" s="11" customFormat="1">
      <c r="B803" s="210"/>
      <c r="C803" s="211"/>
      <c r="D803" s="212" t="s">
        <v>150</v>
      </c>
      <c r="E803" s="213" t="s">
        <v>1</v>
      </c>
      <c r="F803" s="214" t="s">
        <v>254</v>
      </c>
      <c r="G803" s="211"/>
      <c r="H803" s="213" t="s">
        <v>1</v>
      </c>
      <c r="I803" s="215"/>
      <c r="J803" s="211"/>
      <c r="K803" s="211"/>
      <c r="L803" s="216"/>
      <c r="M803" s="217"/>
      <c r="N803" s="218"/>
      <c r="O803" s="218"/>
      <c r="P803" s="218"/>
      <c r="Q803" s="218"/>
      <c r="R803" s="218"/>
      <c r="S803" s="218"/>
      <c r="T803" s="219"/>
      <c r="AT803" s="220" t="s">
        <v>150</v>
      </c>
      <c r="AU803" s="220" t="s">
        <v>80</v>
      </c>
      <c r="AV803" s="11" t="s">
        <v>78</v>
      </c>
      <c r="AW803" s="11" t="s">
        <v>35</v>
      </c>
      <c r="AX803" s="11" t="s">
        <v>73</v>
      </c>
      <c r="AY803" s="220" t="s">
        <v>141</v>
      </c>
    </row>
    <row r="804" s="11" customFormat="1">
      <c r="B804" s="210"/>
      <c r="C804" s="211"/>
      <c r="D804" s="212" t="s">
        <v>150</v>
      </c>
      <c r="E804" s="213" t="s">
        <v>1</v>
      </c>
      <c r="F804" s="214" t="s">
        <v>517</v>
      </c>
      <c r="G804" s="211"/>
      <c r="H804" s="213" t="s">
        <v>1</v>
      </c>
      <c r="I804" s="215"/>
      <c r="J804" s="211"/>
      <c r="K804" s="211"/>
      <c r="L804" s="216"/>
      <c r="M804" s="217"/>
      <c r="N804" s="218"/>
      <c r="O804" s="218"/>
      <c r="P804" s="218"/>
      <c r="Q804" s="218"/>
      <c r="R804" s="218"/>
      <c r="S804" s="218"/>
      <c r="T804" s="219"/>
      <c r="AT804" s="220" t="s">
        <v>150</v>
      </c>
      <c r="AU804" s="220" t="s">
        <v>80</v>
      </c>
      <c r="AV804" s="11" t="s">
        <v>78</v>
      </c>
      <c r="AW804" s="11" t="s">
        <v>35</v>
      </c>
      <c r="AX804" s="11" t="s">
        <v>73</v>
      </c>
      <c r="AY804" s="220" t="s">
        <v>141</v>
      </c>
    </row>
    <row r="805" s="11" customFormat="1">
      <c r="B805" s="210"/>
      <c r="C805" s="211"/>
      <c r="D805" s="212" t="s">
        <v>150</v>
      </c>
      <c r="E805" s="213" t="s">
        <v>1</v>
      </c>
      <c r="F805" s="214" t="s">
        <v>255</v>
      </c>
      <c r="G805" s="211"/>
      <c r="H805" s="213" t="s">
        <v>1</v>
      </c>
      <c r="I805" s="215"/>
      <c r="J805" s="211"/>
      <c r="K805" s="211"/>
      <c r="L805" s="216"/>
      <c r="M805" s="217"/>
      <c r="N805" s="218"/>
      <c r="O805" s="218"/>
      <c r="P805" s="218"/>
      <c r="Q805" s="218"/>
      <c r="R805" s="218"/>
      <c r="S805" s="218"/>
      <c r="T805" s="219"/>
      <c r="AT805" s="220" t="s">
        <v>150</v>
      </c>
      <c r="AU805" s="220" t="s">
        <v>80</v>
      </c>
      <c r="AV805" s="11" t="s">
        <v>78</v>
      </c>
      <c r="AW805" s="11" t="s">
        <v>35</v>
      </c>
      <c r="AX805" s="11" t="s">
        <v>73</v>
      </c>
      <c r="AY805" s="220" t="s">
        <v>141</v>
      </c>
    </row>
    <row r="806" s="11" customFormat="1">
      <c r="B806" s="210"/>
      <c r="C806" s="211"/>
      <c r="D806" s="212" t="s">
        <v>150</v>
      </c>
      <c r="E806" s="213" t="s">
        <v>1</v>
      </c>
      <c r="F806" s="214" t="s">
        <v>856</v>
      </c>
      <c r="G806" s="211"/>
      <c r="H806" s="213" t="s">
        <v>1</v>
      </c>
      <c r="I806" s="215"/>
      <c r="J806" s="211"/>
      <c r="K806" s="211"/>
      <c r="L806" s="216"/>
      <c r="M806" s="217"/>
      <c r="N806" s="218"/>
      <c r="O806" s="218"/>
      <c r="P806" s="218"/>
      <c r="Q806" s="218"/>
      <c r="R806" s="218"/>
      <c r="S806" s="218"/>
      <c r="T806" s="219"/>
      <c r="AT806" s="220" t="s">
        <v>150</v>
      </c>
      <c r="AU806" s="220" t="s">
        <v>80</v>
      </c>
      <c r="AV806" s="11" t="s">
        <v>78</v>
      </c>
      <c r="AW806" s="11" t="s">
        <v>35</v>
      </c>
      <c r="AX806" s="11" t="s">
        <v>73</v>
      </c>
      <c r="AY806" s="220" t="s">
        <v>141</v>
      </c>
    </row>
    <row r="807" s="12" customFormat="1">
      <c r="B807" s="221"/>
      <c r="C807" s="222"/>
      <c r="D807" s="212" t="s">
        <v>150</v>
      </c>
      <c r="E807" s="223" t="s">
        <v>1</v>
      </c>
      <c r="F807" s="224" t="s">
        <v>857</v>
      </c>
      <c r="G807" s="222"/>
      <c r="H807" s="225">
        <v>3.1000000000000001</v>
      </c>
      <c r="I807" s="226"/>
      <c r="J807" s="222"/>
      <c r="K807" s="222"/>
      <c r="L807" s="227"/>
      <c r="M807" s="228"/>
      <c r="N807" s="229"/>
      <c r="O807" s="229"/>
      <c r="P807" s="229"/>
      <c r="Q807" s="229"/>
      <c r="R807" s="229"/>
      <c r="S807" s="229"/>
      <c r="T807" s="230"/>
      <c r="AT807" s="231" t="s">
        <v>150</v>
      </c>
      <c r="AU807" s="231" t="s">
        <v>80</v>
      </c>
      <c r="AV807" s="12" t="s">
        <v>80</v>
      </c>
      <c r="AW807" s="12" t="s">
        <v>35</v>
      </c>
      <c r="AX807" s="12" t="s">
        <v>73</v>
      </c>
      <c r="AY807" s="231" t="s">
        <v>141</v>
      </c>
    </row>
    <row r="808" s="12" customFormat="1">
      <c r="B808" s="221"/>
      <c r="C808" s="222"/>
      <c r="D808" s="212" t="s">
        <v>150</v>
      </c>
      <c r="E808" s="223" t="s">
        <v>1</v>
      </c>
      <c r="F808" s="224" t="s">
        <v>858</v>
      </c>
      <c r="G808" s="222"/>
      <c r="H808" s="225">
        <v>0.59999999999999998</v>
      </c>
      <c r="I808" s="226"/>
      <c r="J808" s="222"/>
      <c r="K808" s="222"/>
      <c r="L808" s="227"/>
      <c r="M808" s="228"/>
      <c r="N808" s="229"/>
      <c r="O808" s="229"/>
      <c r="P808" s="229"/>
      <c r="Q808" s="229"/>
      <c r="R808" s="229"/>
      <c r="S808" s="229"/>
      <c r="T808" s="230"/>
      <c r="AT808" s="231" t="s">
        <v>150</v>
      </c>
      <c r="AU808" s="231" t="s">
        <v>80</v>
      </c>
      <c r="AV808" s="12" t="s">
        <v>80</v>
      </c>
      <c r="AW808" s="12" t="s">
        <v>35</v>
      </c>
      <c r="AX808" s="12" t="s">
        <v>73</v>
      </c>
      <c r="AY808" s="231" t="s">
        <v>141</v>
      </c>
    </row>
    <row r="809" s="13" customFormat="1">
      <c r="B809" s="232"/>
      <c r="C809" s="233"/>
      <c r="D809" s="212" t="s">
        <v>150</v>
      </c>
      <c r="E809" s="234" t="s">
        <v>1</v>
      </c>
      <c r="F809" s="235" t="s">
        <v>155</v>
      </c>
      <c r="G809" s="233"/>
      <c r="H809" s="236">
        <v>3.7000000000000002</v>
      </c>
      <c r="I809" s="237"/>
      <c r="J809" s="233"/>
      <c r="K809" s="233"/>
      <c r="L809" s="238"/>
      <c r="M809" s="239"/>
      <c r="N809" s="240"/>
      <c r="O809" s="240"/>
      <c r="P809" s="240"/>
      <c r="Q809" s="240"/>
      <c r="R809" s="240"/>
      <c r="S809" s="240"/>
      <c r="T809" s="241"/>
      <c r="AT809" s="242" t="s">
        <v>150</v>
      </c>
      <c r="AU809" s="242" t="s">
        <v>80</v>
      </c>
      <c r="AV809" s="13" t="s">
        <v>148</v>
      </c>
      <c r="AW809" s="13" t="s">
        <v>35</v>
      </c>
      <c r="AX809" s="13" t="s">
        <v>78</v>
      </c>
      <c r="AY809" s="242" t="s">
        <v>141</v>
      </c>
    </row>
    <row r="810" s="1" customFormat="1" ht="14.4" customHeight="1">
      <c r="B810" s="37"/>
      <c r="C810" s="254" t="s">
        <v>859</v>
      </c>
      <c r="D810" s="254" t="s">
        <v>298</v>
      </c>
      <c r="E810" s="255" t="s">
        <v>860</v>
      </c>
      <c r="F810" s="256" t="s">
        <v>861</v>
      </c>
      <c r="G810" s="257" t="s">
        <v>430</v>
      </c>
      <c r="H810" s="258">
        <v>4.0700000000000003</v>
      </c>
      <c r="I810" s="259"/>
      <c r="J810" s="260">
        <f>ROUND(I810*H810,2)</f>
        <v>0</v>
      </c>
      <c r="K810" s="256" t="s">
        <v>147</v>
      </c>
      <c r="L810" s="261"/>
      <c r="M810" s="262" t="s">
        <v>1</v>
      </c>
      <c r="N810" s="263" t="s">
        <v>44</v>
      </c>
      <c r="O810" s="78"/>
      <c r="P810" s="207">
        <f>O810*H810</f>
        <v>0</v>
      </c>
      <c r="Q810" s="207">
        <v>0.00034000000000000002</v>
      </c>
      <c r="R810" s="207">
        <f>Q810*H810</f>
        <v>0.0013838000000000001</v>
      </c>
      <c r="S810" s="207">
        <v>0</v>
      </c>
      <c r="T810" s="208">
        <f>S810*H810</f>
        <v>0</v>
      </c>
      <c r="AR810" s="16" t="s">
        <v>422</v>
      </c>
      <c r="AT810" s="16" t="s">
        <v>298</v>
      </c>
      <c r="AU810" s="16" t="s">
        <v>80</v>
      </c>
      <c r="AY810" s="16" t="s">
        <v>141</v>
      </c>
      <c r="BE810" s="209">
        <f>IF(N810="základní",J810,0)</f>
        <v>0</v>
      </c>
      <c r="BF810" s="209">
        <f>IF(N810="snížená",J810,0)</f>
        <v>0</v>
      </c>
      <c r="BG810" s="209">
        <f>IF(N810="zákl. přenesená",J810,0)</f>
        <v>0</v>
      </c>
      <c r="BH810" s="209">
        <f>IF(N810="sníž. přenesená",J810,0)</f>
        <v>0</v>
      </c>
      <c r="BI810" s="209">
        <f>IF(N810="nulová",J810,0)</f>
        <v>0</v>
      </c>
      <c r="BJ810" s="16" t="s">
        <v>78</v>
      </c>
      <c r="BK810" s="209">
        <f>ROUND(I810*H810,2)</f>
        <v>0</v>
      </c>
      <c r="BL810" s="16" t="s">
        <v>285</v>
      </c>
      <c r="BM810" s="16" t="s">
        <v>862</v>
      </c>
    </row>
    <row r="811" s="12" customFormat="1">
      <c r="B811" s="221"/>
      <c r="C811" s="222"/>
      <c r="D811" s="212" t="s">
        <v>150</v>
      </c>
      <c r="E811" s="223" t="s">
        <v>1</v>
      </c>
      <c r="F811" s="224" t="s">
        <v>863</v>
      </c>
      <c r="G811" s="222"/>
      <c r="H811" s="225">
        <v>3.7000000000000002</v>
      </c>
      <c r="I811" s="226"/>
      <c r="J811" s="222"/>
      <c r="K811" s="222"/>
      <c r="L811" s="227"/>
      <c r="M811" s="228"/>
      <c r="N811" s="229"/>
      <c r="O811" s="229"/>
      <c r="P811" s="229"/>
      <c r="Q811" s="229"/>
      <c r="R811" s="229"/>
      <c r="S811" s="229"/>
      <c r="T811" s="230"/>
      <c r="AT811" s="231" t="s">
        <v>150</v>
      </c>
      <c r="AU811" s="231" t="s">
        <v>80</v>
      </c>
      <c r="AV811" s="12" t="s">
        <v>80</v>
      </c>
      <c r="AW811" s="12" t="s">
        <v>35</v>
      </c>
      <c r="AX811" s="12" t="s">
        <v>78</v>
      </c>
      <c r="AY811" s="231" t="s">
        <v>141</v>
      </c>
    </row>
    <row r="812" s="12" customFormat="1">
      <c r="B812" s="221"/>
      <c r="C812" s="222"/>
      <c r="D812" s="212" t="s">
        <v>150</v>
      </c>
      <c r="E812" s="222"/>
      <c r="F812" s="224" t="s">
        <v>864</v>
      </c>
      <c r="G812" s="222"/>
      <c r="H812" s="225">
        <v>4.0700000000000003</v>
      </c>
      <c r="I812" s="226"/>
      <c r="J812" s="222"/>
      <c r="K812" s="222"/>
      <c r="L812" s="227"/>
      <c r="M812" s="228"/>
      <c r="N812" s="229"/>
      <c r="O812" s="229"/>
      <c r="P812" s="229"/>
      <c r="Q812" s="229"/>
      <c r="R812" s="229"/>
      <c r="S812" s="229"/>
      <c r="T812" s="230"/>
      <c r="AT812" s="231" t="s">
        <v>150</v>
      </c>
      <c r="AU812" s="231" t="s">
        <v>80</v>
      </c>
      <c r="AV812" s="12" t="s">
        <v>80</v>
      </c>
      <c r="AW812" s="12" t="s">
        <v>4</v>
      </c>
      <c r="AX812" s="12" t="s">
        <v>78</v>
      </c>
      <c r="AY812" s="231" t="s">
        <v>141</v>
      </c>
    </row>
    <row r="813" s="1" customFormat="1" ht="14.4" customHeight="1">
      <c r="B813" s="37"/>
      <c r="C813" s="198" t="s">
        <v>865</v>
      </c>
      <c r="D813" s="198" t="s">
        <v>143</v>
      </c>
      <c r="E813" s="199" t="s">
        <v>866</v>
      </c>
      <c r="F813" s="200" t="s">
        <v>867</v>
      </c>
      <c r="G813" s="201" t="s">
        <v>430</v>
      </c>
      <c r="H813" s="202">
        <v>70</v>
      </c>
      <c r="I813" s="203"/>
      <c r="J813" s="204">
        <f>ROUND(I813*H813,2)</f>
        <v>0</v>
      </c>
      <c r="K813" s="200" t="s">
        <v>147</v>
      </c>
      <c r="L813" s="42"/>
      <c r="M813" s="205" t="s">
        <v>1</v>
      </c>
      <c r="N813" s="206" t="s">
        <v>44</v>
      </c>
      <c r="O813" s="78"/>
      <c r="P813" s="207">
        <f>O813*H813</f>
        <v>0</v>
      </c>
      <c r="Q813" s="207">
        <v>5.0000000000000002E-05</v>
      </c>
      <c r="R813" s="207">
        <f>Q813*H813</f>
        <v>0.0035000000000000001</v>
      </c>
      <c r="S813" s="207">
        <v>0</v>
      </c>
      <c r="T813" s="208">
        <f>S813*H813</f>
        <v>0</v>
      </c>
      <c r="AR813" s="16" t="s">
        <v>285</v>
      </c>
      <c r="AT813" s="16" t="s">
        <v>143</v>
      </c>
      <c r="AU813" s="16" t="s">
        <v>80</v>
      </c>
      <c r="AY813" s="16" t="s">
        <v>141</v>
      </c>
      <c r="BE813" s="209">
        <f>IF(N813="základní",J813,0)</f>
        <v>0</v>
      </c>
      <c r="BF813" s="209">
        <f>IF(N813="snížená",J813,0)</f>
        <v>0</v>
      </c>
      <c r="BG813" s="209">
        <f>IF(N813="zákl. přenesená",J813,0)</f>
        <v>0</v>
      </c>
      <c r="BH813" s="209">
        <f>IF(N813="sníž. přenesená",J813,0)</f>
        <v>0</v>
      </c>
      <c r="BI813" s="209">
        <f>IF(N813="nulová",J813,0)</f>
        <v>0</v>
      </c>
      <c r="BJ813" s="16" t="s">
        <v>78</v>
      </c>
      <c r="BK813" s="209">
        <f>ROUND(I813*H813,2)</f>
        <v>0</v>
      </c>
      <c r="BL813" s="16" t="s">
        <v>285</v>
      </c>
      <c r="BM813" s="16" t="s">
        <v>868</v>
      </c>
    </row>
    <row r="814" s="11" customFormat="1">
      <c r="B814" s="210"/>
      <c r="C814" s="211"/>
      <c r="D814" s="212" t="s">
        <v>150</v>
      </c>
      <c r="E814" s="213" t="s">
        <v>1</v>
      </c>
      <c r="F814" s="214" t="s">
        <v>253</v>
      </c>
      <c r="G814" s="211"/>
      <c r="H814" s="213" t="s">
        <v>1</v>
      </c>
      <c r="I814" s="215"/>
      <c r="J814" s="211"/>
      <c r="K814" s="211"/>
      <c r="L814" s="216"/>
      <c r="M814" s="217"/>
      <c r="N814" s="218"/>
      <c r="O814" s="218"/>
      <c r="P814" s="218"/>
      <c r="Q814" s="218"/>
      <c r="R814" s="218"/>
      <c r="S814" s="218"/>
      <c r="T814" s="219"/>
      <c r="AT814" s="220" t="s">
        <v>150</v>
      </c>
      <c r="AU814" s="220" t="s">
        <v>80</v>
      </c>
      <c r="AV814" s="11" t="s">
        <v>78</v>
      </c>
      <c r="AW814" s="11" t="s">
        <v>35</v>
      </c>
      <c r="AX814" s="11" t="s">
        <v>73</v>
      </c>
      <c r="AY814" s="220" t="s">
        <v>141</v>
      </c>
    </row>
    <row r="815" s="11" customFormat="1">
      <c r="B815" s="210"/>
      <c r="C815" s="211"/>
      <c r="D815" s="212" t="s">
        <v>150</v>
      </c>
      <c r="E815" s="213" t="s">
        <v>1</v>
      </c>
      <c r="F815" s="214" t="s">
        <v>254</v>
      </c>
      <c r="G815" s="211"/>
      <c r="H815" s="213" t="s">
        <v>1</v>
      </c>
      <c r="I815" s="215"/>
      <c r="J815" s="211"/>
      <c r="K815" s="211"/>
      <c r="L815" s="216"/>
      <c r="M815" s="217"/>
      <c r="N815" s="218"/>
      <c r="O815" s="218"/>
      <c r="P815" s="218"/>
      <c r="Q815" s="218"/>
      <c r="R815" s="218"/>
      <c r="S815" s="218"/>
      <c r="T815" s="219"/>
      <c r="AT815" s="220" t="s">
        <v>150</v>
      </c>
      <c r="AU815" s="220" t="s">
        <v>80</v>
      </c>
      <c r="AV815" s="11" t="s">
        <v>78</v>
      </c>
      <c r="AW815" s="11" t="s">
        <v>35</v>
      </c>
      <c r="AX815" s="11" t="s">
        <v>73</v>
      </c>
      <c r="AY815" s="220" t="s">
        <v>141</v>
      </c>
    </row>
    <row r="816" s="11" customFormat="1">
      <c r="B816" s="210"/>
      <c r="C816" s="211"/>
      <c r="D816" s="212" t="s">
        <v>150</v>
      </c>
      <c r="E816" s="213" t="s">
        <v>1</v>
      </c>
      <c r="F816" s="214" t="s">
        <v>255</v>
      </c>
      <c r="G816" s="211"/>
      <c r="H816" s="213" t="s">
        <v>1</v>
      </c>
      <c r="I816" s="215"/>
      <c r="J816" s="211"/>
      <c r="K816" s="211"/>
      <c r="L816" s="216"/>
      <c r="M816" s="217"/>
      <c r="N816" s="218"/>
      <c r="O816" s="218"/>
      <c r="P816" s="218"/>
      <c r="Q816" s="218"/>
      <c r="R816" s="218"/>
      <c r="S816" s="218"/>
      <c r="T816" s="219"/>
      <c r="AT816" s="220" t="s">
        <v>150</v>
      </c>
      <c r="AU816" s="220" t="s">
        <v>80</v>
      </c>
      <c r="AV816" s="11" t="s">
        <v>78</v>
      </c>
      <c r="AW816" s="11" t="s">
        <v>35</v>
      </c>
      <c r="AX816" s="11" t="s">
        <v>73</v>
      </c>
      <c r="AY816" s="220" t="s">
        <v>141</v>
      </c>
    </row>
    <row r="817" s="11" customFormat="1">
      <c r="B817" s="210"/>
      <c r="C817" s="211"/>
      <c r="D817" s="212" t="s">
        <v>150</v>
      </c>
      <c r="E817" s="213" t="s">
        <v>1</v>
      </c>
      <c r="F817" s="214" t="s">
        <v>256</v>
      </c>
      <c r="G817" s="211"/>
      <c r="H817" s="213" t="s">
        <v>1</v>
      </c>
      <c r="I817" s="215"/>
      <c r="J817" s="211"/>
      <c r="K817" s="211"/>
      <c r="L817" s="216"/>
      <c r="M817" s="217"/>
      <c r="N817" s="218"/>
      <c r="O817" s="218"/>
      <c r="P817" s="218"/>
      <c r="Q817" s="218"/>
      <c r="R817" s="218"/>
      <c r="S817" s="218"/>
      <c r="T817" s="219"/>
      <c r="AT817" s="220" t="s">
        <v>150</v>
      </c>
      <c r="AU817" s="220" t="s">
        <v>80</v>
      </c>
      <c r="AV817" s="11" t="s">
        <v>78</v>
      </c>
      <c r="AW817" s="11" t="s">
        <v>35</v>
      </c>
      <c r="AX817" s="11" t="s">
        <v>73</v>
      </c>
      <c r="AY817" s="220" t="s">
        <v>141</v>
      </c>
    </row>
    <row r="818" s="12" customFormat="1">
      <c r="B818" s="221"/>
      <c r="C818" s="222"/>
      <c r="D818" s="212" t="s">
        <v>150</v>
      </c>
      <c r="E818" s="223" t="s">
        <v>1</v>
      </c>
      <c r="F818" s="224" t="s">
        <v>847</v>
      </c>
      <c r="G818" s="222"/>
      <c r="H818" s="225">
        <v>70</v>
      </c>
      <c r="I818" s="226"/>
      <c r="J818" s="222"/>
      <c r="K818" s="222"/>
      <c r="L818" s="227"/>
      <c r="M818" s="228"/>
      <c r="N818" s="229"/>
      <c r="O818" s="229"/>
      <c r="P818" s="229"/>
      <c r="Q818" s="229"/>
      <c r="R818" s="229"/>
      <c r="S818" s="229"/>
      <c r="T818" s="230"/>
      <c r="AT818" s="231" t="s">
        <v>150</v>
      </c>
      <c r="AU818" s="231" t="s">
        <v>80</v>
      </c>
      <c r="AV818" s="12" t="s">
        <v>80</v>
      </c>
      <c r="AW818" s="12" t="s">
        <v>35</v>
      </c>
      <c r="AX818" s="12" t="s">
        <v>78</v>
      </c>
      <c r="AY818" s="231" t="s">
        <v>141</v>
      </c>
    </row>
    <row r="819" s="1" customFormat="1" ht="14.4" customHeight="1">
      <c r="B819" s="37"/>
      <c r="C819" s="198" t="s">
        <v>869</v>
      </c>
      <c r="D819" s="198" t="s">
        <v>143</v>
      </c>
      <c r="E819" s="199" t="s">
        <v>870</v>
      </c>
      <c r="F819" s="200" t="s">
        <v>871</v>
      </c>
      <c r="G819" s="201" t="s">
        <v>430</v>
      </c>
      <c r="H819" s="202">
        <v>45</v>
      </c>
      <c r="I819" s="203"/>
      <c r="J819" s="204">
        <f>ROUND(I819*H819,2)</f>
        <v>0</v>
      </c>
      <c r="K819" s="200" t="s">
        <v>147</v>
      </c>
      <c r="L819" s="42"/>
      <c r="M819" s="205" t="s">
        <v>1</v>
      </c>
      <c r="N819" s="206" t="s">
        <v>44</v>
      </c>
      <c r="O819" s="78"/>
      <c r="P819" s="207">
        <f>O819*H819</f>
        <v>0</v>
      </c>
      <c r="Q819" s="207">
        <v>0.00016000000000000001</v>
      </c>
      <c r="R819" s="207">
        <f>Q819*H819</f>
        <v>0.0072000000000000007</v>
      </c>
      <c r="S819" s="207">
        <v>0</v>
      </c>
      <c r="T819" s="208">
        <f>S819*H819</f>
        <v>0</v>
      </c>
      <c r="AR819" s="16" t="s">
        <v>285</v>
      </c>
      <c r="AT819" s="16" t="s">
        <v>143</v>
      </c>
      <c r="AU819" s="16" t="s">
        <v>80</v>
      </c>
      <c r="AY819" s="16" t="s">
        <v>141</v>
      </c>
      <c r="BE819" s="209">
        <f>IF(N819="základní",J819,0)</f>
        <v>0</v>
      </c>
      <c r="BF819" s="209">
        <f>IF(N819="snížená",J819,0)</f>
        <v>0</v>
      </c>
      <c r="BG819" s="209">
        <f>IF(N819="zákl. přenesená",J819,0)</f>
        <v>0</v>
      </c>
      <c r="BH819" s="209">
        <f>IF(N819="sníž. přenesená",J819,0)</f>
        <v>0</v>
      </c>
      <c r="BI819" s="209">
        <f>IF(N819="nulová",J819,0)</f>
        <v>0</v>
      </c>
      <c r="BJ819" s="16" t="s">
        <v>78</v>
      </c>
      <c r="BK819" s="209">
        <f>ROUND(I819*H819,2)</f>
        <v>0</v>
      </c>
      <c r="BL819" s="16" t="s">
        <v>285</v>
      </c>
      <c r="BM819" s="16" t="s">
        <v>872</v>
      </c>
    </row>
    <row r="820" s="11" customFormat="1">
      <c r="B820" s="210"/>
      <c r="C820" s="211"/>
      <c r="D820" s="212" t="s">
        <v>150</v>
      </c>
      <c r="E820" s="213" t="s">
        <v>1</v>
      </c>
      <c r="F820" s="214" t="s">
        <v>253</v>
      </c>
      <c r="G820" s="211"/>
      <c r="H820" s="213" t="s">
        <v>1</v>
      </c>
      <c r="I820" s="215"/>
      <c r="J820" s="211"/>
      <c r="K820" s="211"/>
      <c r="L820" s="216"/>
      <c r="M820" s="217"/>
      <c r="N820" s="218"/>
      <c r="O820" s="218"/>
      <c r="P820" s="218"/>
      <c r="Q820" s="218"/>
      <c r="R820" s="218"/>
      <c r="S820" s="218"/>
      <c r="T820" s="219"/>
      <c r="AT820" s="220" t="s">
        <v>150</v>
      </c>
      <c r="AU820" s="220" t="s">
        <v>80</v>
      </c>
      <c r="AV820" s="11" t="s">
        <v>78</v>
      </c>
      <c r="AW820" s="11" t="s">
        <v>35</v>
      </c>
      <c r="AX820" s="11" t="s">
        <v>73</v>
      </c>
      <c r="AY820" s="220" t="s">
        <v>141</v>
      </c>
    </row>
    <row r="821" s="11" customFormat="1">
      <c r="B821" s="210"/>
      <c r="C821" s="211"/>
      <c r="D821" s="212" t="s">
        <v>150</v>
      </c>
      <c r="E821" s="213" t="s">
        <v>1</v>
      </c>
      <c r="F821" s="214" t="s">
        <v>254</v>
      </c>
      <c r="G821" s="211"/>
      <c r="H821" s="213" t="s">
        <v>1</v>
      </c>
      <c r="I821" s="215"/>
      <c r="J821" s="211"/>
      <c r="K821" s="211"/>
      <c r="L821" s="216"/>
      <c r="M821" s="217"/>
      <c r="N821" s="218"/>
      <c r="O821" s="218"/>
      <c r="P821" s="218"/>
      <c r="Q821" s="218"/>
      <c r="R821" s="218"/>
      <c r="S821" s="218"/>
      <c r="T821" s="219"/>
      <c r="AT821" s="220" t="s">
        <v>150</v>
      </c>
      <c r="AU821" s="220" t="s">
        <v>80</v>
      </c>
      <c r="AV821" s="11" t="s">
        <v>78</v>
      </c>
      <c r="AW821" s="11" t="s">
        <v>35</v>
      </c>
      <c r="AX821" s="11" t="s">
        <v>73</v>
      </c>
      <c r="AY821" s="220" t="s">
        <v>141</v>
      </c>
    </row>
    <row r="822" s="11" customFormat="1">
      <c r="B822" s="210"/>
      <c r="C822" s="211"/>
      <c r="D822" s="212" t="s">
        <v>150</v>
      </c>
      <c r="E822" s="213" t="s">
        <v>1</v>
      </c>
      <c r="F822" s="214" t="s">
        <v>255</v>
      </c>
      <c r="G822" s="211"/>
      <c r="H822" s="213" t="s">
        <v>1</v>
      </c>
      <c r="I822" s="215"/>
      <c r="J822" s="211"/>
      <c r="K822" s="211"/>
      <c r="L822" s="216"/>
      <c r="M822" s="217"/>
      <c r="N822" s="218"/>
      <c r="O822" s="218"/>
      <c r="P822" s="218"/>
      <c r="Q822" s="218"/>
      <c r="R822" s="218"/>
      <c r="S822" s="218"/>
      <c r="T822" s="219"/>
      <c r="AT822" s="220" t="s">
        <v>150</v>
      </c>
      <c r="AU822" s="220" t="s">
        <v>80</v>
      </c>
      <c r="AV822" s="11" t="s">
        <v>78</v>
      </c>
      <c r="AW822" s="11" t="s">
        <v>35</v>
      </c>
      <c r="AX822" s="11" t="s">
        <v>73</v>
      </c>
      <c r="AY822" s="220" t="s">
        <v>141</v>
      </c>
    </row>
    <row r="823" s="11" customFormat="1">
      <c r="B823" s="210"/>
      <c r="C823" s="211"/>
      <c r="D823" s="212" t="s">
        <v>150</v>
      </c>
      <c r="E823" s="213" t="s">
        <v>1</v>
      </c>
      <c r="F823" s="214" t="s">
        <v>256</v>
      </c>
      <c r="G823" s="211"/>
      <c r="H823" s="213" t="s">
        <v>1</v>
      </c>
      <c r="I823" s="215"/>
      <c r="J823" s="211"/>
      <c r="K823" s="211"/>
      <c r="L823" s="216"/>
      <c r="M823" s="217"/>
      <c r="N823" s="218"/>
      <c r="O823" s="218"/>
      <c r="P823" s="218"/>
      <c r="Q823" s="218"/>
      <c r="R823" s="218"/>
      <c r="S823" s="218"/>
      <c r="T823" s="219"/>
      <c r="AT823" s="220" t="s">
        <v>150</v>
      </c>
      <c r="AU823" s="220" t="s">
        <v>80</v>
      </c>
      <c r="AV823" s="11" t="s">
        <v>78</v>
      </c>
      <c r="AW823" s="11" t="s">
        <v>35</v>
      </c>
      <c r="AX823" s="11" t="s">
        <v>73</v>
      </c>
      <c r="AY823" s="220" t="s">
        <v>141</v>
      </c>
    </row>
    <row r="824" s="12" customFormat="1">
      <c r="B824" s="221"/>
      <c r="C824" s="222"/>
      <c r="D824" s="212" t="s">
        <v>150</v>
      </c>
      <c r="E824" s="223" t="s">
        <v>1</v>
      </c>
      <c r="F824" s="224" t="s">
        <v>838</v>
      </c>
      <c r="G824" s="222"/>
      <c r="H824" s="225">
        <v>45</v>
      </c>
      <c r="I824" s="226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AT824" s="231" t="s">
        <v>150</v>
      </c>
      <c r="AU824" s="231" t="s">
        <v>80</v>
      </c>
      <c r="AV824" s="12" t="s">
        <v>80</v>
      </c>
      <c r="AW824" s="12" t="s">
        <v>35</v>
      </c>
      <c r="AX824" s="12" t="s">
        <v>78</v>
      </c>
      <c r="AY824" s="231" t="s">
        <v>141</v>
      </c>
    </row>
    <row r="825" s="1" customFormat="1" ht="14.4" customHeight="1">
      <c r="B825" s="37"/>
      <c r="C825" s="198" t="s">
        <v>873</v>
      </c>
      <c r="D825" s="198" t="s">
        <v>143</v>
      </c>
      <c r="E825" s="199" t="s">
        <v>874</v>
      </c>
      <c r="F825" s="200" t="s">
        <v>875</v>
      </c>
      <c r="G825" s="201" t="s">
        <v>479</v>
      </c>
      <c r="H825" s="202">
        <v>5</v>
      </c>
      <c r="I825" s="203"/>
      <c r="J825" s="204">
        <f>ROUND(I825*H825,2)</f>
        <v>0</v>
      </c>
      <c r="K825" s="200" t="s">
        <v>147</v>
      </c>
      <c r="L825" s="42"/>
      <c r="M825" s="205" t="s">
        <v>1</v>
      </c>
      <c r="N825" s="206" t="s">
        <v>44</v>
      </c>
      <c r="O825" s="78"/>
      <c r="P825" s="207">
        <f>O825*H825</f>
        <v>0</v>
      </c>
      <c r="Q825" s="207">
        <v>0.00075000000000000002</v>
      </c>
      <c r="R825" s="207">
        <f>Q825*H825</f>
        <v>0.0037499999999999999</v>
      </c>
      <c r="S825" s="207">
        <v>0</v>
      </c>
      <c r="T825" s="208">
        <f>S825*H825</f>
        <v>0</v>
      </c>
      <c r="AR825" s="16" t="s">
        <v>285</v>
      </c>
      <c r="AT825" s="16" t="s">
        <v>143</v>
      </c>
      <c r="AU825" s="16" t="s">
        <v>80</v>
      </c>
      <c r="AY825" s="16" t="s">
        <v>141</v>
      </c>
      <c r="BE825" s="209">
        <f>IF(N825="základní",J825,0)</f>
        <v>0</v>
      </c>
      <c r="BF825" s="209">
        <f>IF(N825="snížená",J825,0)</f>
        <v>0</v>
      </c>
      <c r="BG825" s="209">
        <f>IF(N825="zákl. přenesená",J825,0)</f>
        <v>0</v>
      </c>
      <c r="BH825" s="209">
        <f>IF(N825="sníž. přenesená",J825,0)</f>
        <v>0</v>
      </c>
      <c r="BI825" s="209">
        <f>IF(N825="nulová",J825,0)</f>
        <v>0</v>
      </c>
      <c r="BJ825" s="16" t="s">
        <v>78</v>
      </c>
      <c r="BK825" s="209">
        <f>ROUND(I825*H825,2)</f>
        <v>0</v>
      </c>
      <c r="BL825" s="16" t="s">
        <v>285</v>
      </c>
      <c r="BM825" s="16" t="s">
        <v>876</v>
      </c>
    </row>
    <row r="826" s="11" customFormat="1">
      <c r="B826" s="210"/>
      <c r="C826" s="211"/>
      <c r="D826" s="212" t="s">
        <v>150</v>
      </c>
      <c r="E826" s="213" t="s">
        <v>1</v>
      </c>
      <c r="F826" s="214" t="s">
        <v>253</v>
      </c>
      <c r="G826" s="211"/>
      <c r="H826" s="213" t="s">
        <v>1</v>
      </c>
      <c r="I826" s="215"/>
      <c r="J826" s="211"/>
      <c r="K826" s="211"/>
      <c r="L826" s="216"/>
      <c r="M826" s="217"/>
      <c r="N826" s="218"/>
      <c r="O826" s="218"/>
      <c r="P826" s="218"/>
      <c r="Q826" s="218"/>
      <c r="R826" s="218"/>
      <c r="S826" s="218"/>
      <c r="T826" s="219"/>
      <c r="AT826" s="220" t="s">
        <v>150</v>
      </c>
      <c r="AU826" s="220" t="s">
        <v>80</v>
      </c>
      <c r="AV826" s="11" t="s">
        <v>78</v>
      </c>
      <c r="AW826" s="11" t="s">
        <v>35</v>
      </c>
      <c r="AX826" s="11" t="s">
        <v>73</v>
      </c>
      <c r="AY826" s="220" t="s">
        <v>141</v>
      </c>
    </row>
    <row r="827" s="11" customFormat="1">
      <c r="B827" s="210"/>
      <c r="C827" s="211"/>
      <c r="D827" s="212" t="s">
        <v>150</v>
      </c>
      <c r="E827" s="213" t="s">
        <v>1</v>
      </c>
      <c r="F827" s="214" t="s">
        <v>254</v>
      </c>
      <c r="G827" s="211"/>
      <c r="H827" s="213" t="s">
        <v>1</v>
      </c>
      <c r="I827" s="215"/>
      <c r="J827" s="211"/>
      <c r="K827" s="211"/>
      <c r="L827" s="216"/>
      <c r="M827" s="217"/>
      <c r="N827" s="218"/>
      <c r="O827" s="218"/>
      <c r="P827" s="218"/>
      <c r="Q827" s="218"/>
      <c r="R827" s="218"/>
      <c r="S827" s="218"/>
      <c r="T827" s="219"/>
      <c r="AT827" s="220" t="s">
        <v>150</v>
      </c>
      <c r="AU827" s="220" t="s">
        <v>80</v>
      </c>
      <c r="AV827" s="11" t="s">
        <v>78</v>
      </c>
      <c r="AW827" s="11" t="s">
        <v>35</v>
      </c>
      <c r="AX827" s="11" t="s">
        <v>73</v>
      </c>
      <c r="AY827" s="220" t="s">
        <v>141</v>
      </c>
    </row>
    <row r="828" s="11" customFormat="1">
      <c r="B828" s="210"/>
      <c r="C828" s="211"/>
      <c r="D828" s="212" t="s">
        <v>150</v>
      </c>
      <c r="E828" s="213" t="s">
        <v>1</v>
      </c>
      <c r="F828" s="214" t="s">
        <v>255</v>
      </c>
      <c r="G828" s="211"/>
      <c r="H828" s="213" t="s">
        <v>1</v>
      </c>
      <c r="I828" s="215"/>
      <c r="J828" s="211"/>
      <c r="K828" s="211"/>
      <c r="L828" s="216"/>
      <c r="M828" s="217"/>
      <c r="N828" s="218"/>
      <c r="O828" s="218"/>
      <c r="P828" s="218"/>
      <c r="Q828" s="218"/>
      <c r="R828" s="218"/>
      <c r="S828" s="218"/>
      <c r="T828" s="219"/>
      <c r="AT828" s="220" t="s">
        <v>150</v>
      </c>
      <c r="AU828" s="220" t="s">
        <v>80</v>
      </c>
      <c r="AV828" s="11" t="s">
        <v>78</v>
      </c>
      <c r="AW828" s="11" t="s">
        <v>35</v>
      </c>
      <c r="AX828" s="11" t="s">
        <v>73</v>
      </c>
      <c r="AY828" s="220" t="s">
        <v>141</v>
      </c>
    </row>
    <row r="829" s="11" customFormat="1">
      <c r="B829" s="210"/>
      <c r="C829" s="211"/>
      <c r="D829" s="212" t="s">
        <v>150</v>
      </c>
      <c r="E829" s="213" t="s">
        <v>1</v>
      </c>
      <c r="F829" s="214" t="s">
        <v>615</v>
      </c>
      <c r="G829" s="211"/>
      <c r="H829" s="213" t="s">
        <v>1</v>
      </c>
      <c r="I829" s="215"/>
      <c r="J829" s="211"/>
      <c r="K829" s="211"/>
      <c r="L829" s="216"/>
      <c r="M829" s="217"/>
      <c r="N829" s="218"/>
      <c r="O829" s="218"/>
      <c r="P829" s="218"/>
      <c r="Q829" s="218"/>
      <c r="R829" s="218"/>
      <c r="S829" s="218"/>
      <c r="T829" s="219"/>
      <c r="AT829" s="220" t="s">
        <v>150</v>
      </c>
      <c r="AU829" s="220" t="s">
        <v>80</v>
      </c>
      <c r="AV829" s="11" t="s">
        <v>78</v>
      </c>
      <c r="AW829" s="11" t="s">
        <v>35</v>
      </c>
      <c r="AX829" s="11" t="s">
        <v>73</v>
      </c>
      <c r="AY829" s="220" t="s">
        <v>141</v>
      </c>
    </row>
    <row r="830" s="11" customFormat="1">
      <c r="B830" s="210"/>
      <c r="C830" s="211"/>
      <c r="D830" s="212" t="s">
        <v>150</v>
      </c>
      <c r="E830" s="213" t="s">
        <v>1</v>
      </c>
      <c r="F830" s="214" t="s">
        <v>256</v>
      </c>
      <c r="G830" s="211"/>
      <c r="H830" s="213" t="s">
        <v>1</v>
      </c>
      <c r="I830" s="215"/>
      <c r="J830" s="211"/>
      <c r="K830" s="211"/>
      <c r="L830" s="216"/>
      <c r="M830" s="217"/>
      <c r="N830" s="218"/>
      <c r="O830" s="218"/>
      <c r="P830" s="218"/>
      <c r="Q830" s="218"/>
      <c r="R830" s="218"/>
      <c r="S830" s="218"/>
      <c r="T830" s="219"/>
      <c r="AT830" s="220" t="s">
        <v>150</v>
      </c>
      <c r="AU830" s="220" t="s">
        <v>80</v>
      </c>
      <c r="AV830" s="11" t="s">
        <v>78</v>
      </c>
      <c r="AW830" s="11" t="s">
        <v>35</v>
      </c>
      <c r="AX830" s="11" t="s">
        <v>73</v>
      </c>
      <c r="AY830" s="220" t="s">
        <v>141</v>
      </c>
    </row>
    <row r="831" s="12" customFormat="1">
      <c r="B831" s="221"/>
      <c r="C831" s="222"/>
      <c r="D831" s="212" t="s">
        <v>150</v>
      </c>
      <c r="E831" s="223" t="s">
        <v>1</v>
      </c>
      <c r="F831" s="224" t="s">
        <v>187</v>
      </c>
      <c r="G831" s="222"/>
      <c r="H831" s="225">
        <v>5</v>
      </c>
      <c r="I831" s="226"/>
      <c r="J831" s="222"/>
      <c r="K831" s="222"/>
      <c r="L831" s="227"/>
      <c r="M831" s="228"/>
      <c r="N831" s="229"/>
      <c r="O831" s="229"/>
      <c r="P831" s="229"/>
      <c r="Q831" s="229"/>
      <c r="R831" s="229"/>
      <c r="S831" s="229"/>
      <c r="T831" s="230"/>
      <c r="AT831" s="231" t="s">
        <v>150</v>
      </c>
      <c r="AU831" s="231" t="s">
        <v>80</v>
      </c>
      <c r="AV831" s="12" t="s">
        <v>80</v>
      </c>
      <c r="AW831" s="12" t="s">
        <v>35</v>
      </c>
      <c r="AX831" s="12" t="s">
        <v>78</v>
      </c>
      <c r="AY831" s="231" t="s">
        <v>141</v>
      </c>
    </row>
    <row r="832" s="1" customFormat="1" ht="14.4" customHeight="1">
      <c r="B832" s="37"/>
      <c r="C832" s="198" t="s">
        <v>877</v>
      </c>
      <c r="D832" s="198" t="s">
        <v>143</v>
      </c>
      <c r="E832" s="199" t="s">
        <v>878</v>
      </c>
      <c r="F832" s="200" t="s">
        <v>879</v>
      </c>
      <c r="G832" s="201" t="s">
        <v>760</v>
      </c>
      <c r="H832" s="264"/>
      <c r="I832" s="203"/>
      <c r="J832" s="204">
        <f>ROUND(I832*H832,2)</f>
        <v>0</v>
      </c>
      <c r="K832" s="200" t="s">
        <v>147</v>
      </c>
      <c r="L832" s="42"/>
      <c r="M832" s="205" t="s">
        <v>1</v>
      </c>
      <c r="N832" s="206" t="s">
        <v>44</v>
      </c>
      <c r="O832" s="78"/>
      <c r="P832" s="207">
        <f>O832*H832</f>
        <v>0</v>
      </c>
      <c r="Q832" s="207">
        <v>0</v>
      </c>
      <c r="R832" s="207">
        <f>Q832*H832</f>
        <v>0</v>
      </c>
      <c r="S832" s="207">
        <v>0</v>
      </c>
      <c r="T832" s="208">
        <f>S832*H832</f>
        <v>0</v>
      </c>
      <c r="AR832" s="16" t="s">
        <v>285</v>
      </c>
      <c r="AT832" s="16" t="s">
        <v>143</v>
      </c>
      <c r="AU832" s="16" t="s">
        <v>80</v>
      </c>
      <c r="AY832" s="16" t="s">
        <v>141</v>
      </c>
      <c r="BE832" s="209">
        <f>IF(N832="základní",J832,0)</f>
        <v>0</v>
      </c>
      <c r="BF832" s="209">
        <f>IF(N832="snížená",J832,0)</f>
        <v>0</v>
      </c>
      <c r="BG832" s="209">
        <f>IF(N832="zákl. přenesená",J832,0)</f>
        <v>0</v>
      </c>
      <c r="BH832" s="209">
        <f>IF(N832="sníž. přenesená",J832,0)</f>
        <v>0</v>
      </c>
      <c r="BI832" s="209">
        <f>IF(N832="nulová",J832,0)</f>
        <v>0</v>
      </c>
      <c r="BJ832" s="16" t="s">
        <v>78</v>
      </c>
      <c r="BK832" s="209">
        <f>ROUND(I832*H832,2)</f>
        <v>0</v>
      </c>
      <c r="BL832" s="16" t="s">
        <v>285</v>
      </c>
      <c r="BM832" s="16" t="s">
        <v>880</v>
      </c>
    </row>
    <row r="833" s="10" customFormat="1" ht="22.8" customHeight="1">
      <c r="B833" s="182"/>
      <c r="C833" s="183"/>
      <c r="D833" s="184" t="s">
        <v>72</v>
      </c>
      <c r="E833" s="196" t="s">
        <v>881</v>
      </c>
      <c r="F833" s="196" t="s">
        <v>882</v>
      </c>
      <c r="G833" s="183"/>
      <c r="H833" s="183"/>
      <c r="I833" s="186"/>
      <c r="J833" s="197">
        <f>BK833</f>
        <v>0</v>
      </c>
      <c r="K833" s="183"/>
      <c r="L833" s="188"/>
      <c r="M833" s="189"/>
      <c r="N833" s="190"/>
      <c r="O833" s="190"/>
      <c r="P833" s="191">
        <f>SUM(P834:P861)</f>
        <v>0</v>
      </c>
      <c r="Q833" s="190"/>
      <c r="R833" s="191">
        <f>SUM(R834:R861)</f>
        <v>0.032633500000000003</v>
      </c>
      <c r="S833" s="190"/>
      <c r="T833" s="192">
        <f>SUM(T834:T861)</f>
        <v>0.11577999999999999</v>
      </c>
      <c r="AR833" s="193" t="s">
        <v>80</v>
      </c>
      <c r="AT833" s="194" t="s">
        <v>72</v>
      </c>
      <c r="AU833" s="194" t="s">
        <v>78</v>
      </c>
      <c r="AY833" s="193" t="s">
        <v>141</v>
      </c>
      <c r="BK833" s="195">
        <f>SUM(BK834:BK861)</f>
        <v>0</v>
      </c>
    </row>
    <row r="834" s="1" customFormat="1" ht="14.4" customHeight="1">
      <c r="B834" s="37"/>
      <c r="C834" s="198" t="s">
        <v>883</v>
      </c>
      <c r="D834" s="198" t="s">
        <v>143</v>
      </c>
      <c r="E834" s="199" t="s">
        <v>884</v>
      </c>
      <c r="F834" s="200" t="s">
        <v>885</v>
      </c>
      <c r="G834" s="201" t="s">
        <v>430</v>
      </c>
      <c r="H834" s="202">
        <v>50</v>
      </c>
      <c r="I834" s="203"/>
      <c r="J834" s="204">
        <f>ROUND(I834*H834,2)</f>
        <v>0</v>
      </c>
      <c r="K834" s="200" t="s">
        <v>147</v>
      </c>
      <c r="L834" s="42"/>
      <c r="M834" s="205" t="s">
        <v>1</v>
      </c>
      <c r="N834" s="206" t="s">
        <v>44</v>
      </c>
      <c r="O834" s="78"/>
      <c r="P834" s="207">
        <f>O834*H834</f>
        <v>0</v>
      </c>
      <c r="Q834" s="207">
        <v>0.00011</v>
      </c>
      <c r="R834" s="207">
        <f>Q834*H834</f>
        <v>0.0055000000000000005</v>
      </c>
      <c r="S834" s="207">
        <v>0.00215</v>
      </c>
      <c r="T834" s="208">
        <f>S834*H834</f>
        <v>0.1075</v>
      </c>
      <c r="AR834" s="16" t="s">
        <v>285</v>
      </c>
      <c r="AT834" s="16" t="s">
        <v>143</v>
      </c>
      <c r="AU834" s="16" t="s">
        <v>80</v>
      </c>
      <c r="AY834" s="16" t="s">
        <v>141</v>
      </c>
      <c r="BE834" s="209">
        <f>IF(N834="základní",J834,0)</f>
        <v>0</v>
      </c>
      <c r="BF834" s="209">
        <f>IF(N834="snížená",J834,0)</f>
        <v>0</v>
      </c>
      <c r="BG834" s="209">
        <f>IF(N834="zákl. přenesená",J834,0)</f>
        <v>0</v>
      </c>
      <c r="BH834" s="209">
        <f>IF(N834="sníž. přenesená",J834,0)</f>
        <v>0</v>
      </c>
      <c r="BI834" s="209">
        <f>IF(N834="nulová",J834,0)</f>
        <v>0</v>
      </c>
      <c r="BJ834" s="16" t="s">
        <v>78</v>
      </c>
      <c r="BK834" s="209">
        <f>ROUND(I834*H834,2)</f>
        <v>0</v>
      </c>
      <c r="BL834" s="16" t="s">
        <v>285</v>
      </c>
      <c r="BM834" s="16" t="s">
        <v>886</v>
      </c>
    </row>
    <row r="835" s="11" customFormat="1">
      <c r="B835" s="210"/>
      <c r="C835" s="211"/>
      <c r="D835" s="212" t="s">
        <v>150</v>
      </c>
      <c r="E835" s="213" t="s">
        <v>1</v>
      </c>
      <c r="F835" s="214" t="s">
        <v>250</v>
      </c>
      <c r="G835" s="211"/>
      <c r="H835" s="213" t="s">
        <v>1</v>
      </c>
      <c r="I835" s="215"/>
      <c r="J835" s="211"/>
      <c r="K835" s="211"/>
      <c r="L835" s="216"/>
      <c r="M835" s="217"/>
      <c r="N835" s="218"/>
      <c r="O835" s="218"/>
      <c r="P835" s="218"/>
      <c r="Q835" s="218"/>
      <c r="R835" s="218"/>
      <c r="S835" s="218"/>
      <c r="T835" s="219"/>
      <c r="AT835" s="220" t="s">
        <v>150</v>
      </c>
      <c r="AU835" s="220" t="s">
        <v>80</v>
      </c>
      <c r="AV835" s="11" t="s">
        <v>78</v>
      </c>
      <c r="AW835" s="11" t="s">
        <v>35</v>
      </c>
      <c r="AX835" s="11" t="s">
        <v>73</v>
      </c>
      <c r="AY835" s="220" t="s">
        <v>141</v>
      </c>
    </row>
    <row r="836" s="11" customFormat="1">
      <c r="B836" s="210"/>
      <c r="C836" s="211"/>
      <c r="D836" s="212" t="s">
        <v>150</v>
      </c>
      <c r="E836" s="213" t="s">
        <v>1</v>
      </c>
      <c r="F836" s="214" t="s">
        <v>251</v>
      </c>
      <c r="G836" s="211"/>
      <c r="H836" s="213" t="s">
        <v>1</v>
      </c>
      <c r="I836" s="215"/>
      <c r="J836" s="211"/>
      <c r="K836" s="211"/>
      <c r="L836" s="216"/>
      <c r="M836" s="217"/>
      <c r="N836" s="218"/>
      <c r="O836" s="218"/>
      <c r="P836" s="218"/>
      <c r="Q836" s="218"/>
      <c r="R836" s="218"/>
      <c r="S836" s="218"/>
      <c r="T836" s="219"/>
      <c r="AT836" s="220" t="s">
        <v>150</v>
      </c>
      <c r="AU836" s="220" t="s">
        <v>80</v>
      </c>
      <c r="AV836" s="11" t="s">
        <v>78</v>
      </c>
      <c r="AW836" s="11" t="s">
        <v>35</v>
      </c>
      <c r="AX836" s="11" t="s">
        <v>73</v>
      </c>
      <c r="AY836" s="220" t="s">
        <v>141</v>
      </c>
    </row>
    <row r="837" s="12" customFormat="1">
      <c r="B837" s="221"/>
      <c r="C837" s="222"/>
      <c r="D837" s="212" t="s">
        <v>150</v>
      </c>
      <c r="E837" s="223" t="s">
        <v>1</v>
      </c>
      <c r="F837" s="224" t="s">
        <v>887</v>
      </c>
      <c r="G837" s="222"/>
      <c r="H837" s="225">
        <v>50</v>
      </c>
      <c r="I837" s="226"/>
      <c r="J837" s="222"/>
      <c r="K837" s="222"/>
      <c r="L837" s="227"/>
      <c r="M837" s="228"/>
      <c r="N837" s="229"/>
      <c r="O837" s="229"/>
      <c r="P837" s="229"/>
      <c r="Q837" s="229"/>
      <c r="R837" s="229"/>
      <c r="S837" s="229"/>
      <c r="T837" s="230"/>
      <c r="AT837" s="231" t="s">
        <v>150</v>
      </c>
      <c r="AU837" s="231" t="s">
        <v>80</v>
      </c>
      <c r="AV837" s="12" t="s">
        <v>80</v>
      </c>
      <c r="AW837" s="12" t="s">
        <v>35</v>
      </c>
      <c r="AX837" s="12" t="s">
        <v>78</v>
      </c>
      <c r="AY837" s="231" t="s">
        <v>141</v>
      </c>
    </row>
    <row r="838" s="1" customFormat="1" ht="14.4" customHeight="1">
      <c r="B838" s="37"/>
      <c r="C838" s="198" t="s">
        <v>888</v>
      </c>
      <c r="D838" s="198" t="s">
        <v>143</v>
      </c>
      <c r="E838" s="199" t="s">
        <v>889</v>
      </c>
      <c r="F838" s="200" t="s">
        <v>890</v>
      </c>
      <c r="G838" s="201" t="s">
        <v>891</v>
      </c>
      <c r="H838" s="202">
        <v>1</v>
      </c>
      <c r="I838" s="203"/>
      <c r="J838" s="204">
        <f>ROUND(I838*H838,2)</f>
        <v>0</v>
      </c>
      <c r="K838" s="200" t="s">
        <v>1</v>
      </c>
      <c r="L838" s="42"/>
      <c r="M838" s="205" t="s">
        <v>1</v>
      </c>
      <c r="N838" s="206" t="s">
        <v>44</v>
      </c>
      <c r="O838" s="78"/>
      <c r="P838" s="207">
        <f>O838*H838</f>
        <v>0</v>
      </c>
      <c r="Q838" s="207">
        <v>0.00038999999999999999</v>
      </c>
      <c r="R838" s="207">
        <f>Q838*H838</f>
        <v>0.00038999999999999999</v>
      </c>
      <c r="S838" s="207">
        <v>0.0082799999999999992</v>
      </c>
      <c r="T838" s="208">
        <f>S838*H838</f>
        <v>0.0082799999999999992</v>
      </c>
      <c r="AR838" s="16" t="s">
        <v>285</v>
      </c>
      <c r="AT838" s="16" t="s">
        <v>143</v>
      </c>
      <c r="AU838" s="16" t="s">
        <v>80</v>
      </c>
      <c r="AY838" s="16" t="s">
        <v>141</v>
      </c>
      <c r="BE838" s="209">
        <f>IF(N838="základní",J838,0)</f>
        <v>0</v>
      </c>
      <c r="BF838" s="209">
        <f>IF(N838="snížená",J838,0)</f>
        <v>0</v>
      </c>
      <c r="BG838" s="209">
        <f>IF(N838="zákl. přenesená",J838,0)</f>
        <v>0</v>
      </c>
      <c r="BH838" s="209">
        <f>IF(N838="sníž. přenesená",J838,0)</f>
        <v>0</v>
      </c>
      <c r="BI838" s="209">
        <f>IF(N838="nulová",J838,0)</f>
        <v>0</v>
      </c>
      <c r="BJ838" s="16" t="s">
        <v>78</v>
      </c>
      <c r="BK838" s="209">
        <f>ROUND(I838*H838,2)</f>
        <v>0</v>
      </c>
      <c r="BL838" s="16" t="s">
        <v>285</v>
      </c>
      <c r="BM838" s="16" t="s">
        <v>892</v>
      </c>
    </row>
    <row r="839" s="11" customFormat="1">
      <c r="B839" s="210"/>
      <c r="C839" s="211"/>
      <c r="D839" s="212" t="s">
        <v>150</v>
      </c>
      <c r="E839" s="213" t="s">
        <v>1</v>
      </c>
      <c r="F839" s="214" t="s">
        <v>250</v>
      </c>
      <c r="G839" s="211"/>
      <c r="H839" s="213" t="s">
        <v>1</v>
      </c>
      <c r="I839" s="215"/>
      <c r="J839" s="211"/>
      <c r="K839" s="211"/>
      <c r="L839" s="216"/>
      <c r="M839" s="217"/>
      <c r="N839" s="218"/>
      <c r="O839" s="218"/>
      <c r="P839" s="218"/>
      <c r="Q839" s="218"/>
      <c r="R839" s="218"/>
      <c r="S839" s="218"/>
      <c r="T839" s="219"/>
      <c r="AT839" s="220" t="s">
        <v>150</v>
      </c>
      <c r="AU839" s="220" t="s">
        <v>80</v>
      </c>
      <c r="AV839" s="11" t="s">
        <v>78</v>
      </c>
      <c r="AW839" s="11" t="s">
        <v>35</v>
      </c>
      <c r="AX839" s="11" t="s">
        <v>73</v>
      </c>
      <c r="AY839" s="220" t="s">
        <v>141</v>
      </c>
    </row>
    <row r="840" s="11" customFormat="1">
      <c r="B840" s="210"/>
      <c r="C840" s="211"/>
      <c r="D840" s="212" t="s">
        <v>150</v>
      </c>
      <c r="E840" s="213" t="s">
        <v>1</v>
      </c>
      <c r="F840" s="214" t="s">
        <v>251</v>
      </c>
      <c r="G840" s="211"/>
      <c r="H840" s="213" t="s">
        <v>1</v>
      </c>
      <c r="I840" s="215"/>
      <c r="J840" s="211"/>
      <c r="K840" s="211"/>
      <c r="L840" s="216"/>
      <c r="M840" s="217"/>
      <c r="N840" s="218"/>
      <c r="O840" s="218"/>
      <c r="P840" s="218"/>
      <c r="Q840" s="218"/>
      <c r="R840" s="218"/>
      <c r="S840" s="218"/>
      <c r="T840" s="219"/>
      <c r="AT840" s="220" t="s">
        <v>150</v>
      </c>
      <c r="AU840" s="220" t="s">
        <v>80</v>
      </c>
      <c r="AV840" s="11" t="s">
        <v>78</v>
      </c>
      <c r="AW840" s="11" t="s">
        <v>35</v>
      </c>
      <c r="AX840" s="11" t="s">
        <v>73</v>
      </c>
      <c r="AY840" s="220" t="s">
        <v>141</v>
      </c>
    </row>
    <row r="841" s="11" customFormat="1">
      <c r="B841" s="210"/>
      <c r="C841" s="211"/>
      <c r="D841" s="212" t="s">
        <v>150</v>
      </c>
      <c r="E841" s="213" t="s">
        <v>1</v>
      </c>
      <c r="F841" s="214" t="s">
        <v>893</v>
      </c>
      <c r="G841" s="211"/>
      <c r="H841" s="213" t="s">
        <v>1</v>
      </c>
      <c r="I841" s="215"/>
      <c r="J841" s="211"/>
      <c r="K841" s="211"/>
      <c r="L841" s="216"/>
      <c r="M841" s="217"/>
      <c r="N841" s="218"/>
      <c r="O841" s="218"/>
      <c r="P841" s="218"/>
      <c r="Q841" s="218"/>
      <c r="R841" s="218"/>
      <c r="S841" s="218"/>
      <c r="T841" s="219"/>
      <c r="AT841" s="220" t="s">
        <v>150</v>
      </c>
      <c r="AU841" s="220" t="s">
        <v>80</v>
      </c>
      <c r="AV841" s="11" t="s">
        <v>78</v>
      </c>
      <c r="AW841" s="11" t="s">
        <v>35</v>
      </c>
      <c r="AX841" s="11" t="s">
        <v>73</v>
      </c>
      <c r="AY841" s="220" t="s">
        <v>141</v>
      </c>
    </row>
    <row r="842" s="12" customFormat="1">
      <c r="B842" s="221"/>
      <c r="C842" s="222"/>
      <c r="D842" s="212" t="s">
        <v>150</v>
      </c>
      <c r="E842" s="223" t="s">
        <v>1</v>
      </c>
      <c r="F842" s="224" t="s">
        <v>894</v>
      </c>
      <c r="G842" s="222"/>
      <c r="H842" s="225">
        <v>1</v>
      </c>
      <c r="I842" s="226"/>
      <c r="J842" s="222"/>
      <c r="K842" s="222"/>
      <c r="L842" s="227"/>
      <c r="M842" s="228"/>
      <c r="N842" s="229"/>
      <c r="O842" s="229"/>
      <c r="P842" s="229"/>
      <c r="Q842" s="229"/>
      <c r="R842" s="229"/>
      <c r="S842" s="229"/>
      <c r="T842" s="230"/>
      <c r="AT842" s="231" t="s">
        <v>150</v>
      </c>
      <c r="AU842" s="231" t="s">
        <v>80</v>
      </c>
      <c r="AV842" s="12" t="s">
        <v>80</v>
      </c>
      <c r="AW842" s="12" t="s">
        <v>35</v>
      </c>
      <c r="AX842" s="12" t="s">
        <v>78</v>
      </c>
      <c r="AY842" s="231" t="s">
        <v>141</v>
      </c>
    </row>
    <row r="843" s="1" customFormat="1" ht="14.4" customHeight="1">
      <c r="B843" s="37"/>
      <c r="C843" s="198" t="s">
        <v>895</v>
      </c>
      <c r="D843" s="198" t="s">
        <v>143</v>
      </c>
      <c r="E843" s="199" t="s">
        <v>896</v>
      </c>
      <c r="F843" s="200" t="s">
        <v>897</v>
      </c>
      <c r="G843" s="201" t="s">
        <v>430</v>
      </c>
      <c r="H843" s="202">
        <v>20</v>
      </c>
      <c r="I843" s="203"/>
      <c r="J843" s="204">
        <f>ROUND(I843*H843,2)</f>
        <v>0</v>
      </c>
      <c r="K843" s="200" t="s">
        <v>1</v>
      </c>
      <c r="L843" s="42"/>
      <c r="M843" s="205" t="s">
        <v>1</v>
      </c>
      <c r="N843" s="206" t="s">
        <v>44</v>
      </c>
      <c r="O843" s="78"/>
      <c r="P843" s="207">
        <f>O843*H843</f>
        <v>0</v>
      </c>
      <c r="Q843" s="207">
        <v>4.2175000000000002E-05</v>
      </c>
      <c r="R843" s="207">
        <f>Q843*H843</f>
        <v>0.00084350000000000007</v>
      </c>
      <c r="S843" s="207">
        <v>0</v>
      </c>
      <c r="T843" s="208">
        <f>S843*H843</f>
        <v>0</v>
      </c>
      <c r="AR843" s="16" t="s">
        <v>285</v>
      </c>
      <c r="AT843" s="16" t="s">
        <v>143</v>
      </c>
      <c r="AU843" s="16" t="s">
        <v>80</v>
      </c>
      <c r="AY843" s="16" t="s">
        <v>141</v>
      </c>
      <c r="BE843" s="209">
        <f>IF(N843="základní",J843,0)</f>
        <v>0</v>
      </c>
      <c r="BF843" s="209">
        <f>IF(N843="snížená",J843,0)</f>
        <v>0</v>
      </c>
      <c r="BG843" s="209">
        <f>IF(N843="zákl. přenesená",J843,0)</f>
        <v>0</v>
      </c>
      <c r="BH843" s="209">
        <f>IF(N843="sníž. přenesená",J843,0)</f>
        <v>0</v>
      </c>
      <c r="BI843" s="209">
        <f>IF(N843="nulová",J843,0)</f>
        <v>0</v>
      </c>
      <c r="BJ843" s="16" t="s">
        <v>78</v>
      </c>
      <c r="BK843" s="209">
        <f>ROUND(I843*H843,2)</f>
        <v>0</v>
      </c>
      <c r="BL843" s="16" t="s">
        <v>285</v>
      </c>
      <c r="BM843" s="16" t="s">
        <v>898</v>
      </c>
    </row>
    <row r="844" s="11" customFormat="1">
      <c r="B844" s="210"/>
      <c r="C844" s="211"/>
      <c r="D844" s="212" t="s">
        <v>150</v>
      </c>
      <c r="E844" s="213" t="s">
        <v>1</v>
      </c>
      <c r="F844" s="214" t="s">
        <v>250</v>
      </c>
      <c r="G844" s="211"/>
      <c r="H844" s="213" t="s">
        <v>1</v>
      </c>
      <c r="I844" s="215"/>
      <c r="J844" s="211"/>
      <c r="K844" s="211"/>
      <c r="L844" s="216"/>
      <c r="M844" s="217"/>
      <c r="N844" s="218"/>
      <c r="O844" s="218"/>
      <c r="P844" s="218"/>
      <c r="Q844" s="218"/>
      <c r="R844" s="218"/>
      <c r="S844" s="218"/>
      <c r="T844" s="219"/>
      <c r="AT844" s="220" t="s">
        <v>150</v>
      </c>
      <c r="AU844" s="220" t="s">
        <v>80</v>
      </c>
      <c r="AV844" s="11" t="s">
        <v>78</v>
      </c>
      <c r="AW844" s="11" t="s">
        <v>35</v>
      </c>
      <c r="AX844" s="11" t="s">
        <v>73</v>
      </c>
      <c r="AY844" s="220" t="s">
        <v>141</v>
      </c>
    </row>
    <row r="845" s="11" customFormat="1">
      <c r="B845" s="210"/>
      <c r="C845" s="211"/>
      <c r="D845" s="212" t="s">
        <v>150</v>
      </c>
      <c r="E845" s="213" t="s">
        <v>1</v>
      </c>
      <c r="F845" s="214" t="s">
        <v>251</v>
      </c>
      <c r="G845" s="211"/>
      <c r="H845" s="213" t="s">
        <v>1</v>
      </c>
      <c r="I845" s="215"/>
      <c r="J845" s="211"/>
      <c r="K845" s="211"/>
      <c r="L845" s="216"/>
      <c r="M845" s="217"/>
      <c r="N845" s="218"/>
      <c r="O845" s="218"/>
      <c r="P845" s="218"/>
      <c r="Q845" s="218"/>
      <c r="R845" s="218"/>
      <c r="S845" s="218"/>
      <c r="T845" s="219"/>
      <c r="AT845" s="220" t="s">
        <v>150</v>
      </c>
      <c r="AU845" s="220" t="s">
        <v>80</v>
      </c>
      <c r="AV845" s="11" t="s">
        <v>78</v>
      </c>
      <c r="AW845" s="11" t="s">
        <v>35</v>
      </c>
      <c r="AX845" s="11" t="s">
        <v>73</v>
      </c>
      <c r="AY845" s="220" t="s">
        <v>141</v>
      </c>
    </row>
    <row r="846" s="12" customFormat="1">
      <c r="B846" s="221"/>
      <c r="C846" s="222"/>
      <c r="D846" s="212" t="s">
        <v>150</v>
      </c>
      <c r="E846" s="223" t="s">
        <v>1</v>
      </c>
      <c r="F846" s="224" t="s">
        <v>306</v>
      </c>
      <c r="G846" s="222"/>
      <c r="H846" s="225">
        <v>20</v>
      </c>
      <c r="I846" s="226"/>
      <c r="J846" s="222"/>
      <c r="K846" s="222"/>
      <c r="L846" s="227"/>
      <c r="M846" s="228"/>
      <c r="N846" s="229"/>
      <c r="O846" s="229"/>
      <c r="P846" s="229"/>
      <c r="Q846" s="229"/>
      <c r="R846" s="229"/>
      <c r="S846" s="229"/>
      <c r="T846" s="230"/>
      <c r="AT846" s="231" t="s">
        <v>150</v>
      </c>
      <c r="AU846" s="231" t="s">
        <v>80</v>
      </c>
      <c r="AV846" s="12" t="s">
        <v>80</v>
      </c>
      <c r="AW846" s="12" t="s">
        <v>35</v>
      </c>
      <c r="AX846" s="12" t="s">
        <v>78</v>
      </c>
      <c r="AY846" s="231" t="s">
        <v>141</v>
      </c>
    </row>
    <row r="847" s="1" customFormat="1" ht="14.4" customHeight="1">
      <c r="B847" s="37"/>
      <c r="C847" s="254" t="s">
        <v>899</v>
      </c>
      <c r="D847" s="254" t="s">
        <v>298</v>
      </c>
      <c r="E847" s="255" t="s">
        <v>900</v>
      </c>
      <c r="F847" s="256" t="s">
        <v>901</v>
      </c>
      <c r="G847" s="257" t="s">
        <v>430</v>
      </c>
      <c r="H847" s="258">
        <v>20</v>
      </c>
      <c r="I847" s="259"/>
      <c r="J847" s="260">
        <f>ROUND(I847*H847,2)</f>
        <v>0</v>
      </c>
      <c r="K847" s="256" t="s">
        <v>147</v>
      </c>
      <c r="L847" s="261"/>
      <c r="M847" s="262" t="s">
        <v>1</v>
      </c>
      <c r="N847" s="263" t="s">
        <v>44</v>
      </c>
      <c r="O847" s="78"/>
      <c r="P847" s="207">
        <f>O847*H847</f>
        <v>0</v>
      </c>
      <c r="Q847" s="207">
        <v>0.0011000000000000001</v>
      </c>
      <c r="R847" s="207">
        <f>Q847*H847</f>
        <v>0.022000000000000002</v>
      </c>
      <c r="S847" s="207">
        <v>0</v>
      </c>
      <c r="T847" s="208">
        <f>S847*H847</f>
        <v>0</v>
      </c>
      <c r="AR847" s="16" t="s">
        <v>422</v>
      </c>
      <c r="AT847" s="16" t="s">
        <v>298</v>
      </c>
      <c r="AU847" s="16" t="s">
        <v>80</v>
      </c>
      <c r="AY847" s="16" t="s">
        <v>141</v>
      </c>
      <c r="BE847" s="209">
        <f>IF(N847="základní",J847,0)</f>
        <v>0</v>
      </c>
      <c r="BF847" s="209">
        <f>IF(N847="snížená",J847,0)</f>
        <v>0</v>
      </c>
      <c r="BG847" s="209">
        <f>IF(N847="zákl. přenesená",J847,0)</f>
        <v>0</v>
      </c>
      <c r="BH847" s="209">
        <f>IF(N847="sníž. přenesená",J847,0)</f>
        <v>0</v>
      </c>
      <c r="BI847" s="209">
        <f>IF(N847="nulová",J847,0)</f>
        <v>0</v>
      </c>
      <c r="BJ847" s="16" t="s">
        <v>78</v>
      </c>
      <c r="BK847" s="209">
        <f>ROUND(I847*H847,2)</f>
        <v>0</v>
      </c>
      <c r="BL847" s="16" t="s">
        <v>285</v>
      </c>
      <c r="BM847" s="16" t="s">
        <v>902</v>
      </c>
    </row>
    <row r="848" s="1" customFormat="1" ht="14.4" customHeight="1">
      <c r="B848" s="37"/>
      <c r="C848" s="198" t="s">
        <v>903</v>
      </c>
      <c r="D848" s="198" t="s">
        <v>143</v>
      </c>
      <c r="E848" s="199" t="s">
        <v>904</v>
      </c>
      <c r="F848" s="200" t="s">
        <v>905</v>
      </c>
      <c r="G848" s="201" t="s">
        <v>479</v>
      </c>
      <c r="H848" s="202">
        <v>3</v>
      </c>
      <c r="I848" s="203"/>
      <c r="J848" s="204">
        <f>ROUND(I848*H848,2)</f>
        <v>0</v>
      </c>
      <c r="K848" s="200" t="s">
        <v>147</v>
      </c>
      <c r="L848" s="42"/>
      <c r="M848" s="205" t="s">
        <v>1</v>
      </c>
      <c r="N848" s="206" t="s">
        <v>44</v>
      </c>
      <c r="O848" s="78"/>
      <c r="P848" s="207">
        <f>O848*H848</f>
        <v>0</v>
      </c>
      <c r="Q848" s="207">
        <v>0.00060999999999999997</v>
      </c>
      <c r="R848" s="207">
        <f>Q848*H848</f>
        <v>0.00183</v>
      </c>
      <c r="S848" s="207">
        <v>0</v>
      </c>
      <c r="T848" s="208">
        <f>S848*H848</f>
        <v>0</v>
      </c>
      <c r="AR848" s="16" t="s">
        <v>285</v>
      </c>
      <c r="AT848" s="16" t="s">
        <v>143</v>
      </c>
      <c r="AU848" s="16" t="s">
        <v>80</v>
      </c>
      <c r="AY848" s="16" t="s">
        <v>141</v>
      </c>
      <c r="BE848" s="209">
        <f>IF(N848="základní",J848,0)</f>
        <v>0</v>
      </c>
      <c r="BF848" s="209">
        <f>IF(N848="snížená",J848,0)</f>
        <v>0</v>
      </c>
      <c r="BG848" s="209">
        <f>IF(N848="zákl. přenesená",J848,0)</f>
        <v>0</v>
      </c>
      <c r="BH848" s="209">
        <f>IF(N848="sníž. přenesená",J848,0)</f>
        <v>0</v>
      </c>
      <c r="BI848" s="209">
        <f>IF(N848="nulová",J848,0)</f>
        <v>0</v>
      </c>
      <c r="BJ848" s="16" t="s">
        <v>78</v>
      </c>
      <c r="BK848" s="209">
        <f>ROUND(I848*H848,2)</f>
        <v>0</v>
      </c>
      <c r="BL848" s="16" t="s">
        <v>285</v>
      </c>
      <c r="BM848" s="16" t="s">
        <v>906</v>
      </c>
    </row>
    <row r="849" s="11" customFormat="1">
      <c r="B849" s="210"/>
      <c r="C849" s="211"/>
      <c r="D849" s="212" t="s">
        <v>150</v>
      </c>
      <c r="E849" s="213" t="s">
        <v>1</v>
      </c>
      <c r="F849" s="214" t="s">
        <v>250</v>
      </c>
      <c r="G849" s="211"/>
      <c r="H849" s="213" t="s">
        <v>1</v>
      </c>
      <c r="I849" s="215"/>
      <c r="J849" s="211"/>
      <c r="K849" s="211"/>
      <c r="L849" s="216"/>
      <c r="M849" s="217"/>
      <c r="N849" s="218"/>
      <c r="O849" s="218"/>
      <c r="P849" s="218"/>
      <c r="Q849" s="218"/>
      <c r="R849" s="218"/>
      <c r="S849" s="218"/>
      <c r="T849" s="219"/>
      <c r="AT849" s="220" t="s">
        <v>150</v>
      </c>
      <c r="AU849" s="220" t="s">
        <v>80</v>
      </c>
      <c r="AV849" s="11" t="s">
        <v>78</v>
      </c>
      <c r="AW849" s="11" t="s">
        <v>35</v>
      </c>
      <c r="AX849" s="11" t="s">
        <v>73</v>
      </c>
      <c r="AY849" s="220" t="s">
        <v>141</v>
      </c>
    </row>
    <row r="850" s="11" customFormat="1">
      <c r="B850" s="210"/>
      <c r="C850" s="211"/>
      <c r="D850" s="212" t="s">
        <v>150</v>
      </c>
      <c r="E850" s="213" t="s">
        <v>1</v>
      </c>
      <c r="F850" s="214" t="s">
        <v>251</v>
      </c>
      <c r="G850" s="211"/>
      <c r="H850" s="213" t="s">
        <v>1</v>
      </c>
      <c r="I850" s="215"/>
      <c r="J850" s="211"/>
      <c r="K850" s="211"/>
      <c r="L850" s="216"/>
      <c r="M850" s="217"/>
      <c r="N850" s="218"/>
      <c r="O850" s="218"/>
      <c r="P850" s="218"/>
      <c r="Q850" s="218"/>
      <c r="R850" s="218"/>
      <c r="S850" s="218"/>
      <c r="T850" s="219"/>
      <c r="AT850" s="220" t="s">
        <v>150</v>
      </c>
      <c r="AU850" s="220" t="s">
        <v>80</v>
      </c>
      <c r="AV850" s="11" t="s">
        <v>78</v>
      </c>
      <c r="AW850" s="11" t="s">
        <v>35</v>
      </c>
      <c r="AX850" s="11" t="s">
        <v>73</v>
      </c>
      <c r="AY850" s="220" t="s">
        <v>141</v>
      </c>
    </row>
    <row r="851" s="11" customFormat="1">
      <c r="B851" s="210"/>
      <c r="C851" s="211"/>
      <c r="D851" s="212" t="s">
        <v>150</v>
      </c>
      <c r="E851" s="213" t="s">
        <v>1</v>
      </c>
      <c r="F851" s="214" t="s">
        <v>907</v>
      </c>
      <c r="G851" s="211"/>
      <c r="H851" s="213" t="s">
        <v>1</v>
      </c>
      <c r="I851" s="215"/>
      <c r="J851" s="211"/>
      <c r="K851" s="211"/>
      <c r="L851" s="216"/>
      <c r="M851" s="217"/>
      <c r="N851" s="218"/>
      <c r="O851" s="218"/>
      <c r="P851" s="218"/>
      <c r="Q851" s="218"/>
      <c r="R851" s="218"/>
      <c r="S851" s="218"/>
      <c r="T851" s="219"/>
      <c r="AT851" s="220" t="s">
        <v>150</v>
      </c>
      <c r="AU851" s="220" t="s">
        <v>80</v>
      </c>
      <c r="AV851" s="11" t="s">
        <v>78</v>
      </c>
      <c r="AW851" s="11" t="s">
        <v>35</v>
      </c>
      <c r="AX851" s="11" t="s">
        <v>73</v>
      </c>
      <c r="AY851" s="220" t="s">
        <v>141</v>
      </c>
    </row>
    <row r="852" s="12" customFormat="1">
      <c r="B852" s="221"/>
      <c r="C852" s="222"/>
      <c r="D852" s="212" t="s">
        <v>150</v>
      </c>
      <c r="E852" s="223" t="s">
        <v>1</v>
      </c>
      <c r="F852" s="224" t="s">
        <v>908</v>
      </c>
      <c r="G852" s="222"/>
      <c r="H852" s="225">
        <v>3</v>
      </c>
      <c r="I852" s="226"/>
      <c r="J852" s="222"/>
      <c r="K852" s="222"/>
      <c r="L852" s="227"/>
      <c r="M852" s="228"/>
      <c r="N852" s="229"/>
      <c r="O852" s="229"/>
      <c r="P852" s="229"/>
      <c r="Q852" s="229"/>
      <c r="R852" s="229"/>
      <c r="S852" s="229"/>
      <c r="T852" s="230"/>
      <c r="AT852" s="231" t="s">
        <v>150</v>
      </c>
      <c r="AU852" s="231" t="s">
        <v>80</v>
      </c>
      <c r="AV852" s="12" t="s">
        <v>80</v>
      </c>
      <c r="AW852" s="12" t="s">
        <v>35</v>
      </c>
      <c r="AX852" s="12" t="s">
        <v>78</v>
      </c>
      <c r="AY852" s="231" t="s">
        <v>141</v>
      </c>
    </row>
    <row r="853" s="1" customFormat="1" ht="14.4" customHeight="1">
      <c r="B853" s="37"/>
      <c r="C853" s="198" t="s">
        <v>909</v>
      </c>
      <c r="D853" s="198" t="s">
        <v>143</v>
      </c>
      <c r="E853" s="199" t="s">
        <v>910</v>
      </c>
      <c r="F853" s="200" t="s">
        <v>911</v>
      </c>
      <c r="G853" s="201" t="s">
        <v>479</v>
      </c>
      <c r="H853" s="202">
        <v>1</v>
      </c>
      <c r="I853" s="203"/>
      <c r="J853" s="204">
        <f>ROUND(I853*H853,2)</f>
        <v>0</v>
      </c>
      <c r="K853" s="200" t="s">
        <v>1</v>
      </c>
      <c r="L853" s="42"/>
      <c r="M853" s="205" t="s">
        <v>1</v>
      </c>
      <c r="N853" s="206" t="s">
        <v>44</v>
      </c>
      <c r="O853" s="78"/>
      <c r="P853" s="207">
        <f>O853*H853</f>
        <v>0</v>
      </c>
      <c r="Q853" s="207">
        <v>0</v>
      </c>
      <c r="R853" s="207">
        <f>Q853*H853</f>
        <v>0</v>
      </c>
      <c r="S853" s="207">
        <v>0</v>
      </c>
      <c r="T853" s="208">
        <f>S853*H853</f>
        <v>0</v>
      </c>
      <c r="AR853" s="16" t="s">
        <v>285</v>
      </c>
      <c r="AT853" s="16" t="s">
        <v>143</v>
      </c>
      <c r="AU853" s="16" t="s">
        <v>80</v>
      </c>
      <c r="AY853" s="16" t="s">
        <v>141</v>
      </c>
      <c r="BE853" s="209">
        <f>IF(N853="základní",J853,0)</f>
        <v>0</v>
      </c>
      <c r="BF853" s="209">
        <f>IF(N853="snížená",J853,0)</f>
        <v>0</v>
      </c>
      <c r="BG853" s="209">
        <f>IF(N853="zákl. přenesená",J853,0)</f>
        <v>0</v>
      </c>
      <c r="BH853" s="209">
        <f>IF(N853="sníž. přenesená",J853,0)</f>
        <v>0</v>
      </c>
      <c r="BI853" s="209">
        <f>IF(N853="nulová",J853,0)</f>
        <v>0</v>
      </c>
      <c r="BJ853" s="16" t="s">
        <v>78</v>
      </c>
      <c r="BK853" s="209">
        <f>ROUND(I853*H853,2)</f>
        <v>0</v>
      </c>
      <c r="BL853" s="16" t="s">
        <v>285</v>
      </c>
      <c r="BM853" s="16" t="s">
        <v>912</v>
      </c>
    </row>
    <row r="854" s="11" customFormat="1">
      <c r="B854" s="210"/>
      <c r="C854" s="211"/>
      <c r="D854" s="212" t="s">
        <v>150</v>
      </c>
      <c r="E854" s="213" t="s">
        <v>1</v>
      </c>
      <c r="F854" s="214" t="s">
        <v>913</v>
      </c>
      <c r="G854" s="211"/>
      <c r="H854" s="213" t="s">
        <v>1</v>
      </c>
      <c r="I854" s="215"/>
      <c r="J854" s="211"/>
      <c r="K854" s="211"/>
      <c r="L854" s="216"/>
      <c r="M854" s="217"/>
      <c r="N854" s="218"/>
      <c r="O854" s="218"/>
      <c r="P854" s="218"/>
      <c r="Q854" s="218"/>
      <c r="R854" s="218"/>
      <c r="S854" s="218"/>
      <c r="T854" s="219"/>
      <c r="AT854" s="220" t="s">
        <v>150</v>
      </c>
      <c r="AU854" s="220" t="s">
        <v>80</v>
      </c>
      <c r="AV854" s="11" t="s">
        <v>78</v>
      </c>
      <c r="AW854" s="11" t="s">
        <v>35</v>
      </c>
      <c r="AX854" s="11" t="s">
        <v>73</v>
      </c>
      <c r="AY854" s="220" t="s">
        <v>141</v>
      </c>
    </row>
    <row r="855" s="12" customFormat="1">
      <c r="B855" s="221"/>
      <c r="C855" s="222"/>
      <c r="D855" s="212" t="s">
        <v>150</v>
      </c>
      <c r="E855" s="223" t="s">
        <v>1</v>
      </c>
      <c r="F855" s="224" t="s">
        <v>78</v>
      </c>
      <c r="G855" s="222"/>
      <c r="H855" s="225">
        <v>1</v>
      </c>
      <c r="I855" s="226"/>
      <c r="J855" s="222"/>
      <c r="K855" s="222"/>
      <c r="L855" s="227"/>
      <c r="M855" s="228"/>
      <c r="N855" s="229"/>
      <c r="O855" s="229"/>
      <c r="P855" s="229"/>
      <c r="Q855" s="229"/>
      <c r="R855" s="229"/>
      <c r="S855" s="229"/>
      <c r="T855" s="230"/>
      <c r="AT855" s="231" t="s">
        <v>150</v>
      </c>
      <c r="AU855" s="231" t="s">
        <v>80</v>
      </c>
      <c r="AV855" s="12" t="s">
        <v>80</v>
      </c>
      <c r="AW855" s="12" t="s">
        <v>35</v>
      </c>
      <c r="AX855" s="12" t="s">
        <v>78</v>
      </c>
      <c r="AY855" s="231" t="s">
        <v>141</v>
      </c>
    </row>
    <row r="856" s="1" customFormat="1" ht="14.4" customHeight="1">
      <c r="B856" s="37"/>
      <c r="C856" s="198" t="s">
        <v>914</v>
      </c>
      <c r="D856" s="198" t="s">
        <v>143</v>
      </c>
      <c r="E856" s="199" t="s">
        <v>915</v>
      </c>
      <c r="F856" s="200" t="s">
        <v>916</v>
      </c>
      <c r="G856" s="201" t="s">
        <v>479</v>
      </c>
      <c r="H856" s="202">
        <v>1</v>
      </c>
      <c r="I856" s="203"/>
      <c r="J856" s="204">
        <f>ROUND(I856*H856,2)</f>
        <v>0</v>
      </c>
      <c r="K856" s="200" t="s">
        <v>147</v>
      </c>
      <c r="L856" s="42"/>
      <c r="M856" s="205" t="s">
        <v>1</v>
      </c>
      <c r="N856" s="206" t="s">
        <v>44</v>
      </c>
      <c r="O856" s="78"/>
      <c r="P856" s="207">
        <f>O856*H856</f>
        <v>0</v>
      </c>
      <c r="Q856" s="207">
        <v>0.00017000000000000001</v>
      </c>
      <c r="R856" s="207">
        <f>Q856*H856</f>
        <v>0.00017000000000000001</v>
      </c>
      <c r="S856" s="207">
        <v>0</v>
      </c>
      <c r="T856" s="208">
        <f>S856*H856</f>
        <v>0</v>
      </c>
      <c r="AR856" s="16" t="s">
        <v>285</v>
      </c>
      <c r="AT856" s="16" t="s">
        <v>143</v>
      </c>
      <c r="AU856" s="16" t="s">
        <v>80</v>
      </c>
      <c r="AY856" s="16" t="s">
        <v>141</v>
      </c>
      <c r="BE856" s="209">
        <f>IF(N856="základní",J856,0)</f>
        <v>0</v>
      </c>
      <c r="BF856" s="209">
        <f>IF(N856="snížená",J856,0)</f>
        <v>0</v>
      </c>
      <c r="BG856" s="209">
        <f>IF(N856="zákl. přenesená",J856,0)</f>
        <v>0</v>
      </c>
      <c r="BH856" s="209">
        <f>IF(N856="sníž. přenesená",J856,0)</f>
        <v>0</v>
      </c>
      <c r="BI856" s="209">
        <f>IF(N856="nulová",J856,0)</f>
        <v>0</v>
      </c>
      <c r="BJ856" s="16" t="s">
        <v>78</v>
      </c>
      <c r="BK856" s="209">
        <f>ROUND(I856*H856,2)</f>
        <v>0</v>
      </c>
      <c r="BL856" s="16" t="s">
        <v>285</v>
      </c>
      <c r="BM856" s="16" t="s">
        <v>917</v>
      </c>
    </row>
    <row r="857" s="11" customFormat="1">
      <c r="B857" s="210"/>
      <c r="C857" s="211"/>
      <c r="D857" s="212" t="s">
        <v>150</v>
      </c>
      <c r="E857" s="213" t="s">
        <v>1</v>
      </c>
      <c r="F857" s="214" t="s">
        <v>250</v>
      </c>
      <c r="G857" s="211"/>
      <c r="H857" s="213" t="s">
        <v>1</v>
      </c>
      <c r="I857" s="215"/>
      <c r="J857" s="211"/>
      <c r="K857" s="211"/>
      <c r="L857" s="216"/>
      <c r="M857" s="217"/>
      <c r="N857" s="218"/>
      <c r="O857" s="218"/>
      <c r="P857" s="218"/>
      <c r="Q857" s="218"/>
      <c r="R857" s="218"/>
      <c r="S857" s="218"/>
      <c r="T857" s="219"/>
      <c r="AT857" s="220" t="s">
        <v>150</v>
      </c>
      <c r="AU857" s="220" t="s">
        <v>80</v>
      </c>
      <c r="AV857" s="11" t="s">
        <v>78</v>
      </c>
      <c r="AW857" s="11" t="s">
        <v>35</v>
      </c>
      <c r="AX857" s="11" t="s">
        <v>73</v>
      </c>
      <c r="AY857" s="220" t="s">
        <v>141</v>
      </c>
    </row>
    <row r="858" s="11" customFormat="1">
      <c r="B858" s="210"/>
      <c r="C858" s="211"/>
      <c r="D858" s="212" t="s">
        <v>150</v>
      </c>
      <c r="E858" s="213" t="s">
        <v>1</v>
      </c>
      <c r="F858" s="214" t="s">
        <v>251</v>
      </c>
      <c r="G858" s="211"/>
      <c r="H858" s="213" t="s">
        <v>1</v>
      </c>
      <c r="I858" s="215"/>
      <c r="J858" s="211"/>
      <c r="K858" s="211"/>
      <c r="L858" s="216"/>
      <c r="M858" s="217"/>
      <c r="N858" s="218"/>
      <c r="O858" s="218"/>
      <c r="P858" s="218"/>
      <c r="Q858" s="218"/>
      <c r="R858" s="218"/>
      <c r="S858" s="218"/>
      <c r="T858" s="219"/>
      <c r="AT858" s="220" t="s">
        <v>150</v>
      </c>
      <c r="AU858" s="220" t="s">
        <v>80</v>
      </c>
      <c r="AV858" s="11" t="s">
        <v>78</v>
      </c>
      <c r="AW858" s="11" t="s">
        <v>35</v>
      </c>
      <c r="AX858" s="11" t="s">
        <v>73</v>
      </c>
      <c r="AY858" s="220" t="s">
        <v>141</v>
      </c>
    </row>
    <row r="859" s="12" customFormat="1">
      <c r="B859" s="221"/>
      <c r="C859" s="222"/>
      <c r="D859" s="212" t="s">
        <v>150</v>
      </c>
      <c r="E859" s="223" t="s">
        <v>1</v>
      </c>
      <c r="F859" s="224" t="s">
        <v>918</v>
      </c>
      <c r="G859" s="222"/>
      <c r="H859" s="225">
        <v>1</v>
      </c>
      <c r="I859" s="226"/>
      <c r="J859" s="222"/>
      <c r="K859" s="222"/>
      <c r="L859" s="227"/>
      <c r="M859" s="228"/>
      <c r="N859" s="229"/>
      <c r="O859" s="229"/>
      <c r="P859" s="229"/>
      <c r="Q859" s="229"/>
      <c r="R859" s="229"/>
      <c r="S859" s="229"/>
      <c r="T859" s="230"/>
      <c r="AT859" s="231" t="s">
        <v>150</v>
      </c>
      <c r="AU859" s="231" t="s">
        <v>80</v>
      </c>
      <c r="AV859" s="12" t="s">
        <v>80</v>
      </c>
      <c r="AW859" s="12" t="s">
        <v>35</v>
      </c>
      <c r="AX859" s="12" t="s">
        <v>78</v>
      </c>
      <c r="AY859" s="231" t="s">
        <v>141</v>
      </c>
    </row>
    <row r="860" s="1" customFormat="1" ht="14.4" customHeight="1">
      <c r="B860" s="37"/>
      <c r="C860" s="254" t="s">
        <v>919</v>
      </c>
      <c r="D860" s="254" t="s">
        <v>298</v>
      </c>
      <c r="E860" s="255" t="s">
        <v>920</v>
      </c>
      <c r="F860" s="256" t="s">
        <v>921</v>
      </c>
      <c r="G860" s="257" t="s">
        <v>479</v>
      </c>
      <c r="H860" s="258">
        <v>1</v>
      </c>
      <c r="I860" s="259"/>
      <c r="J860" s="260">
        <f>ROUND(I860*H860,2)</f>
        <v>0</v>
      </c>
      <c r="K860" s="256" t="s">
        <v>147</v>
      </c>
      <c r="L860" s="261"/>
      <c r="M860" s="262" t="s">
        <v>1</v>
      </c>
      <c r="N860" s="263" t="s">
        <v>44</v>
      </c>
      <c r="O860" s="78"/>
      <c r="P860" s="207">
        <f>O860*H860</f>
        <v>0</v>
      </c>
      <c r="Q860" s="207">
        <v>0.0019</v>
      </c>
      <c r="R860" s="207">
        <f>Q860*H860</f>
        <v>0.0019</v>
      </c>
      <c r="S860" s="207">
        <v>0</v>
      </c>
      <c r="T860" s="208">
        <f>S860*H860</f>
        <v>0</v>
      </c>
      <c r="AR860" s="16" t="s">
        <v>422</v>
      </c>
      <c r="AT860" s="16" t="s">
        <v>298</v>
      </c>
      <c r="AU860" s="16" t="s">
        <v>80</v>
      </c>
      <c r="AY860" s="16" t="s">
        <v>141</v>
      </c>
      <c r="BE860" s="209">
        <f>IF(N860="základní",J860,0)</f>
        <v>0</v>
      </c>
      <c r="BF860" s="209">
        <f>IF(N860="snížená",J860,0)</f>
        <v>0</v>
      </c>
      <c r="BG860" s="209">
        <f>IF(N860="zákl. přenesená",J860,0)</f>
        <v>0</v>
      </c>
      <c r="BH860" s="209">
        <f>IF(N860="sníž. přenesená",J860,0)</f>
        <v>0</v>
      </c>
      <c r="BI860" s="209">
        <f>IF(N860="nulová",J860,0)</f>
        <v>0</v>
      </c>
      <c r="BJ860" s="16" t="s">
        <v>78</v>
      </c>
      <c r="BK860" s="209">
        <f>ROUND(I860*H860,2)</f>
        <v>0</v>
      </c>
      <c r="BL860" s="16" t="s">
        <v>285</v>
      </c>
      <c r="BM860" s="16" t="s">
        <v>922</v>
      </c>
    </row>
    <row r="861" s="1" customFormat="1" ht="14.4" customHeight="1">
      <c r="B861" s="37"/>
      <c r="C861" s="198" t="s">
        <v>923</v>
      </c>
      <c r="D861" s="198" t="s">
        <v>143</v>
      </c>
      <c r="E861" s="199" t="s">
        <v>924</v>
      </c>
      <c r="F861" s="200" t="s">
        <v>925</v>
      </c>
      <c r="G861" s="201" t="s">
        <v>760</v>
      </c>
      <c r="H861" s="264"/>
      <c r="I861" s="203"/>
      <c r="J861" s="204">
        <f>ROUND(I861*H861,2)</f>
        <v>0</v>
      </c>
      <c r="K861" s="200" t="s">
        <v>147</v>
      </c>
      <c r="L861" s="42"/>
      <c r="M861" s="205" t="s">
        <v>1</v>
      </c>
      <c r="N861" s="206" t="s">
        <v>44</v>
      </c>
      <c r="O861" s="78"/>
      <c r="P861" s="207">
        <f>O861*H861</f>
        <v>0</v>
      </c>
      <c r="Q861" s="207">
        <v>0</v>
      </c>
      <c r="R861" s="207">
        <f>Q861*H861</f>
        <v>0</v>
      </c>
      <c r="S861" s="207">
        <v>0</v>
      </c>
      <c r="T861" s="208">
        <f>S861*H861</f>
        <v>0</v>
      </c>
      <c r="AR861" s="16" t="s">
        <v>285</v>
      </c>
      <c r="AT861" s="16" t="s">
        <v>143</v>
      </c>
      <c r="AU861" s="16" t="s">
        <v>80</v>
      </c>
      <c r="AY861" s="16" t="s">
        <v>141</v>
      </c>
      <c r="BE861" s="209">
        <f>IF(N861="základní",J861,0)</f>
        <v>0</v>
      </c>
      <c r="BF861" s="209">
        <f>IF(N861="snížená",J861,0)</f>
        <v>0</v>
      </c>
      <c r="BG861" s="209">
        <f>IF(N861="zákl. přenesená",J861,0)</f>
        <v>0</v>
      </c>
      <c r="BH861" s="209">
        <f>IF(N861="sníž. přenesená",J861,0)</f>
        <v>0</v>
      </c>
      <c r="BI861" s="209">
        <f>IF(N861="nulová",J861,0)</f>
        <v>0</v>
      </c>
      <c r="BJ861" s="16" t="s">
        <v>78</v>
      </c>
      <c r="BK861" s="209">
        <f>ROUND(I861*H861,2)</f>
        <v>0</v>
      </c>
      <c r="BL861" s="16" t="s">
        <v>285</v>
      </c>
      <c r="BM861" s="16" t="s">
        <v>926</v>
      </c>
    </row>
    <row r="862" s="10" customFormat="1" ht="22.8" customHeight="1">
      <c r="B862" s="182"/>
      <c r="C862" s="183"/>
      <c r="D862" s="184" t="s">
        <v>72</v>
      </c>
      <c r="E862" s="196" t="s">
        <v>927</v>
      </c>
      <c r="F862" s="196" t="s">
        <v>928</v>
      </c>
      <c r="G862" s="183"/>
      <c r="H862" s="183"/>
      <c r="I862" s="186"/>
      <c r="J862" s="197">
        <f>BK862</f>
        <v>0</v>
      </c>
      <c r="K862" s="183"/>
      <c r="L862" s="188"/>
      <c r="M862" s="189"/>
      <c r="N862" s="190"/>
      <c r="O862" s="190"/>
      <c r="P862" s="191">
        <f>SUM(P863:P1016)</f>
        <v>0</v>
      </c>
      <c r="Q862" s="190"/>
      <c r="R862" s="191">
        <f>SUM(R863:R1016)</f>
        <v>0.26338000000000006</v>
      </c>
      <c r="S862" s="190"/>
      <c r="T862" s="192">
        <f>SUM(T863:T1016)</f>
        <v>0.23945000000000002</v>
      </c>
      <c r="AR862" s="193" t="s">
        <v>80</v>
      </c>
      <c r="AT862" s="194" t="s">
        <v>72</v>
      </c>
      <c r="AU862" s="194" t="s">
        <v>78</v>
      </c>
      <c r="AY862" s="193" t="s">
        <v>141</v>
      </c>
      <c r="BK862" s="195">
        <f>SUM(BK863:BK1016)</f>
        <v>0</v>
      </c>
    </row>
    <row r="863" s="1" customFormat="1" ht="14.4" customHeight="1">
      <c r="B863" s="37"/>
      <c r="C863" s="198" t="s">
        <v>929</v>
      </c>
      <c r="D863" s="198" t="s">
        <v>143</v>
      </c>
      <c r="E863" s="199" t="s">
        <v>930</v>
      </c>
      <c r="F863" s="200" t="s">
        <v>931</v>
      </c>
      <c r="G863" s="201" t="s">
        <v>556</v>
      </c>
      <c r="H863" s="202">
        <v>4</v>
      </c>
      <c r="I863" s="203"/>
      <c r="J863" s="204">
        <f>ROUND(I863*H863,2)</f>
        <v>0</v>
      </c>
      <c r="K863" s="200" t="s">
        <v>147</v>
      </c>
      <c r="L863" s="42"/>
      <c r="M863" s="205" t="s">
        <v>1</v>
      </c>
      <c r="N863" s="206" t="s">
        <v>44</v>
      </c>
      <c r="O863" s="78"/>
      <c r="P863" s="207">
        <f>O863*H863</f>
        <v>0</v>
      </c>
      <c r="Q863" s="207">
        <v>0</v>
      </c>
      <c r="R863" s="207">
        <f>Q863*H863</f>
        <v>0</v>
      </c>
      <c r="S863" s="207">
        <v>0.034200000000000001</v>
      </c>
      <c r="T863" s="208">
        <f>S863*H863</f>
        <v>0.13680000000000001</v>
      </c>
      <c r="AR863" s="16" t="s">
        <v>285</v>
      </c>
      <c r="AT863" s="16" t="s">
        <v>143</v>
      </c>
      <c r="AU863" s="16" t="s">
        <v>80</v>
      </c>
      <c r="AY863" s="16" t="s">
        <v>141</v>
      </c>
      <c r="BE863" s="209">
        <f>IF(N863="základní",J863,0)</f>
        <v>0</v>
      </c>
      <c r="BF863" s="209">
        <f>IF(N863="snížená",J863,0)</f>
        <v>0</v>
      </c>
      <c r="BG863" s="209">
        <f>IF(N863="zákl. přenesená",J863,0)</f>
        <v>0</v>
      </c>
      <c r="BH863" s="209">
        <f>IF(N863="sníž. přenesená",J863,0)</f>
        <v>0</v>
      </c>
      <c r="BI863" s="209">
        <f>IF(N863="nulová",J863,0)</f>
        <v>0</v>
      </c>
      <c r="BJ863" s="16" t="s">
        <v>78</v>
      </c>
      <c r="BK863" s="209">
        <f>ROUND(I863*H863,2)</f>
        <v>0</v>
      </c>
      <c r="BL863" s="16" t="s">
        <v>285</v>
      </c>
      <c r="BM863" s="16" t="s">
        <v>932</v>
      </c>
    </row>
    <row r="864" s="11" customFormat="1">
      <c r="B864" s="210"/>
      <c r="C864" s="211"/>
      <c r="D864" s="212" t="s">
        <v>150</v>
      </c>
      <c r="E864" s="213" t="s">
        <v>1</v>
      </c>
      <c r="F864" s="214" t="s">
        <v>272</v>
      </c>
      <c r="G864" s="211"/>
      <c r="H864" s="213" t="s">
        <v>1</v>
      </c>
      <c r="I864" s="215"/>
      <c r="J864" s="211"/>
      <c r="K864" s="211"/>
      <c r="L864" s="216"/>
      <c r="M864" s="217"/>
      <c r="N864" s="218"/>
      <c r="O864" s="218"/>
      <c r="P864" s="218"/>
      <c r="Q864" s="218"/>
      <c r="R864" s="218"/>
      <c r="S864" s="218"/>
      <c r="T864" s="219"/>
      <c r="AT864" s="220" t="s">
        <v>150</v>
      </c>
      <c r="AU864" s="220" t="s">
        <v>80</v>
      </c>
      <c r="AV864" s="11" t="s">
        <v>78</v>
      </c>
      <c r="AW864" s="11" t="s">
        <v>35</v>
      </c>
      <c r="AX864" s="11" t="s">
        <v>73</v>
      </c>
      <c r="AY864" s="220" t="s">
        <v>141</v>
      </c>
    </row>
    <row r="865" s="12" customFormat="1">
      <c r="B865" s="221"/>
      <c r="C865" s="222"/>
      <c r="D865" s="212" t="s">
        <v>150</v>
      </c>
      <c r="E865" s="223" t="s">
        <v>1</v>
      </c>
      <c r="F865" s="224" t="s">
        <v>933</v>
      </c>
      <c r="G865" s="222"/>
      <c r="H865" s="225">
        <v>4</v>
      </c>
      <c r="I865" s="226"/>
      <c r="J865" s="222"/>
      <c r="K865" s="222"/>
      <c r="L865" s="227"/>
      <c r="M865" s="228"/>
      <c r="N865" s="229"/>
      <c r="O865" s="229"/>
      <c r="P865" s="229"/>
      <c r="Q865" s="229"/>
      <c r="R865" s="229"/>
      <c r="S865" s="229"/>
      <c r="T865" s="230"/>
      <c r="AT865" s="231" t="s">
        <v>150</v>
      </c>
      <c r="AU865" s="231" t="s">
        <v>80</v>
      </c>
      <c r="AV865" s="12" t="s">
        <v>80</v>
      </c>
      <c r="AW865" s="12" t="s">
        <v>35</v>
      </c>
      <c r="AX865" s="12" t="s">
        <v>78</v>
      </c>
      <c r="AY865" s="231" t="s">
        <v>141</v>
      </c>
    </row>
    <row r="866" s="1" customFormat="1" ht="14.4" customHeight="1">
      <c r="B866" s="37"/>
      <c r="C866" s="198" t="s">
        <v>934</v>
      </c>
      <c r="D866" s="198" t="s">
        <v>143</v>
      </c>
      <c r="E866" s="199" t="s">
        <v>935</v>
      </c>
      <c r="F866" s="200" t="s">
        <v>936</v>
      </c>
      <c r="G866" s="201" t="s">
        <v>556</v>
      </c>
      <c r="H866" s="202">
        <v>1</v>
      </c>
      <c r="I866" s="203"/>
      <c r="J866" s="204">
        <f>ROUND(I866*H866,2)</f>
        <v>0</v>
      </c>
      <c r="K866" s="200" t="s">
        <v>147</v>
      </c>
      <c r="L866" s="42"/>
      <c r="M866" s="205" t="s">
        <v>1</v>
      </c>
      <c r="N866" s="206" t="s">
        <v>44</v>
      </c>
      <c r="O866" s="78"/>
      <c r="P866" s="207">
        <f>O866*H866</f>
        <v>0</v>
      </c>
      <c r="Q866" s="207">
        <v>0.00382</v>
      </c>
      <c r="R866" s="207">
        <f>Q866*H866</f>
        <v>0.00382</v>
      </c>
      <c r="S866" s="207">
        <v>0</v>
      </c>
      <c r="T866" s="208">
        <f>S866*H866</f>
        <v>0</v>
      </c>
      <c r="AR866" s="16" t="s">
        <v>285</v>
      </c>
      <c r="AT866" s="16" t="s">
        <v>143</v>
      </c>
      <c r="AU866" s="16" t="s">
        <v>80</v>
      </c>
      <c r="AY866" s="16" t="s">
        <v>141</v>
      </c>
      <c r="BE866" s="209">
        <f>IF(N866="základní",J866,0)</f>
        <v>0</v>
      </c>
      <c r="BF866" s="209">
        <f>IF(N866="snížená",J866,0)</f>
        <v>0</v>
      </c>
      <c r="BG866" s="209">
        <f>IF(N866="zákl. přenesená",J866,0)</f>
        <v>0</v>
      </c>
      <c r="BH866" s="209">
        <f>IF(N866="sníž. přenesená",J866,0)</f>
        <v>0</v>
      </c>
      <c r="BI866" s="209">
        <f>IF(N866="nulová",J866,0)</f>
        <v>0</v>
      </c>
      <c r="BJ866" s="16" t="s">
        <v>78</v>
      </c>
      <c r="BK866" s="209">
        <f>ROUND(I866*H866,2)</f>
        <v>0</v>
      </c>
      <c r="BL866" s="16" t="s">
        <v>285</v>
      </c>
      <c r="BM866" s="16" t="s">
        <v>937</v>
      </c>
    </row>
    <row r="867" s="11" customFormat="1">
      <c r="B867" s="210"/>
      <c r="C867" s="211"/>
      <c r="D867" s="212" t="s">
        <v>150</v>
      </c>
      <c r="E867" s="213" t="s">
        <v>1</v>
      </c>
      <c r="F867" s="214" t="s">
        <v>253</v>
      </c>
      <c r="G867" s="211"/>
      <c r="H867" s="213" t="s">
        <v>1</v>
      </c>
      <c r="I867" s="215"/>
      <c r="J867" s="211"/>
      <c r="K867" s="211"/>
      <c r="L867" s="216"/>
      <c r="M867" s="217"/>
      <c r="N867" s="218"/>
      <c r="O867" s="218"/>
      <c r="P867" s="218"/>
      <c r="Q867" s="218"/>
      <c r="R867" s="218"/>
      <c r="S867" s="218"/>
      <c r="T867" s="219"/>
      <c r="AT867" s="220" t="s">
        <v>150</v>
      </c>
      <c r="AU867" s="220" t="s">
        <v>80</v>
      </c>
      <c r="AV867" s="11" t="s">
        <v>78</v>
      </c>
      <c r="AW867" s="11" t="s">
        <v>35</v>
      </c>
      <c r="AX867" s="11" t="s">
        <v>73</v>
      </c>
      <c r="AY867" s="220" t="s">
        <v>141</v>
      </c>
    </row>
    <row r="868" s="11" customFormat="1">
      <c r="B868" s="210"/>
      <c r="C868" s="211"/>
      <c r="D868" s="212" t="s">
        <v>150</v>
      </c>
      <c r="E868" s="213" t="s">
        <v>1</v>
      </c>
      <c r="F868" s="214" t="s">
        <v>254</v>
      </c>
      <c r="G868" s="211"/>
      <c r="H868" s="213" t="s">
        <v>1</v>
      </c>
      <c r="I868" s="215"/>
      <c r="J868" s="211"/>
      <c r="K868" s="211"/>
      <c r="L868" s="216"/>
      <c r="M868" s="217"/>
      <c r="N868" s="218"/>
      <c r="O868" s="218"/>
      <c r="P868" s="218"/>
      <c r="Q868" s="218"/>
      <c r="R868" s="218"/>
      <c r="S868" s="218"/>
      <c r="T868" s="219"/>
      <c r="AT868" s="220" t="s">
        <v>150</v>
      </c>
      <c r="AU868" s="220" t="s">
        <v>80</v>
      </c>
      <c r="AV868" s="11" t="s">
        <v>78</v>
      </c>
      <c r="AW868" s="11" t="s">
        <v>35</v>
      </c>
      <c r="AX868" s="11" t="s">
        <v>73</v>
      </c>
      <c r="AY868" s="220" t="s">
        <v>141</v>
      </c>
    </row>
    <row r="869" s="11" customFormat="1">
      <c r="B869" s="210"/>
      <c r="C869" s="211"/>
      <c r="D869" s="212" t="s">
        <v>150</v>
      </c>
      <c r="E869" s="213" t="s">
        <v>1</v>
      </c>
      <c r="F869" s="214" t="s">
        <v>255</v>
      </c>
      <c r="G869" s="211"/>
      <c r="H869" s="213" t="s">
        <v>1</v>
      </c>
      <c r="I869" s="215"/>
      <c r="J869" s="211"/>
      <c r="K869" s="211"/>
      <c r="L869" s="216"/>
      <c r="M869" s="217"/>
      <c r="N869" s="218"/>
      <c r="O869" s="218"/>
      <c r="P869" s="218"/>
      <c r="Q869" s="218"/>
      <c r="R869" s="218"/>
      <c r="S869" s="218"/>
      <c r="T869" s="219"/>
      <c r="AT869" s="220" t="s">
        <v>150</v>
      </c>
      <c r="AU869" s="220" t="s">
        <v>80</v>
      </c>
      <c r="AV869" s="11" t="s">
        <v>78</v>
      </c>
      <c r="AW869" s="11" t="s">
        <v>35</v>
      </c>
      <c r="AX869" s="11" t="s">
        <v>73</v>
      </c>
      <c r="AY869" s="220" t="s">
        <v>141</v>
      </c>
    </row>
    <row r="870" s="11" customFormat="1">
      <c r="B870" s="210"/>
      <c r="C870" s="211"/>
      <c r="D870" s="212" t="s">
        <v>150</v>
      </c>
      <c r="E870" s="213" t="s">
        <v>1</v>
      </c>
      <c r="F870" s="214" t="s">
        <v>263</v>
      </c>
      <c r="G870" s="211"/>
      <c r="H870" s="213" t="s">
        <v>1</v>
      </c>
      <c r="I870" s="215"/>
      <c r="J870" s="211"/>
      <c r="K870" s="211"/>
      <c r="L870" s="216"/>
      <c r="M870" s="217"/>
      <c r="N870" s="218"/>
      <c r="O870" s="218"/>
      <c r="P870" s="218"/>
      <c r="Q870" s="218"/>
      <c r="R870" s="218"/>
      <c r="S870" s="218"/>
      <c r="T870" s="219"/>
      <c r="AT870" s="220" t="s">
        <v>150</v>
      </c>
      <c r="AU870" s="220" t="s">
        <v>80</v>
      </c>
      <c r="AV870" s="11" t="s">
        <v>78</v>
      </c>
      <c r="AW870" s="11" t="s">
        <v>35</v>
      </c>
      <c r="AX870" s="11" t="s">
        <v>73</v>
      </c>
      <c r="AY870" s="220" t="s">
        <v>141</v>
      </c>
    </row>
    <row r="871" s="11" customFormat="1">
      <c r="B871" s="210"/>
      <c r="C871" s="211"/>
      <c r="D871" s="212" t="s">
        <v>150</v>
      </c>
      <c r="E871" s="213" t="s">
        <v>1</v>
      </c>
      <c r="F871" s="214" t="s">
        <v>256</v>
      </c>
      <c r="G871" s="211"/>
      <c r="H871" s="213" t="s">
        <v>1</v>
      </c>
      <c r="I871" s="215"/>
      <c r="J871" s="211"/>
      <c r="K871" s="211"/>
      <c r="L871" s="216"/>
      <c r="M871" s="217"/>
      <c r="N871" s="218"/>
      <c r="O871" s="218"/>
      <c r="P871" s="218"/>
      <c r="Q871" s="218"/>
      <c r="R871" s="218"/>
      <c r="S871" s="218"/>
      <c r="T871" s="219"/>
      <c r="AT871" s="220" t="s">
        <v>150</v>
      </c>
      <c r="AU871" s="220" t="s">
        <v>80</v>
      </c>
      <c r="AV871" s="11" t="s">
        <v>78</v>
      </c>
      <c r="AW871" s="11" t="s">
        <v>35</v>
      </c>
      <c r="AX871" s="11" t="s">
        <v>73</v>
      </c>
      <c r="AY871" s="220" t="s">
        <v>141</v>
      </c>
    </row>
    <row r="872" s="12" customFormat="1">
      <c r="B872" s="221"/>
      <c r="C872" s="222"/>
      <c r="D872" s="212" t="s">
        <v>150</v>
      </c>
      <c r="E872" s="223" t="s">
        <v>1</v>
      </c>
      <c r="F872" s="224" t="s">
        <v>938</v>
      </c>
      <c r="G872" s="222"/>
      <c r="H872" s="225">
        <v>1</v>
      </c>
      <c r="I872" s="226"/>
      <c r="J872" s="222"/>
      <c r="K872" s="222"/>
      <c r="L872" s="227"/>
      <c r="M872" s="228"/>
      <c r="N872" s="229"/>
      <c r="O872" s="229"/>
      <c r="P872" s="229"/>
      <c r="Q872" s="229"/>
      <c r="R872" s="229"/>
      <c r="S872" s="229"/>
      <c r="T872" s="230"/>
      <c r="AT872" s="231" t="s">
        <v>150</v>
      </c>
      <c r="AU872" s="231" t="s">
        <v>80</v>
      </c>
      <c r="AV872" s="12" t="s">
        <v>80</v>
      </c>
      <c r="AW872" s="12" t="s">
        <v>35</v>
      </c>
      <c r="AX872" s="12" t="s">
        <v>78</v>
      </c>
      <c r="AY872" s="231" t="s">
        <v>141</v>
      </c>
    </row>
    <row r="873" s="1" customFormat="1" ht="14.4" customHeight="1">
      <c r="B873" s="37"/>
      <c r="C873" s="198" t="s">
        <v>939</v>
      </c>
      <c r="D873" s="198" t="s">
        <v>143</v>
      </c>
      <c r="E873" s="199" t="s">
        <v>940</v>
      </c>
      <c r="F873" s="200" t="s">
        <v>941</v>
      </c>
      <c r="G873" s="201" t="s">
        <v>556</v>
      </c>
      <c r="H873" s="202">
        <v>5</v>
      </c>
      <c r="I873" s="203"/>
      <c r="J873" s="204">
        <f>ROUND(I873*H873,2)</f>
        <v>0</v>
      </c>
      <c r="K873" s="200" t="s">
        <v>147</v>
      </c>
      <c r="L873" s="42"/>
      <c r="M873" s="205" t="s">
        <v>1</v>
      </c>
      <c r="N873" s="206" t="s">
        <v>44</v>
      </c>
      <c r="O873" s="78"/>
      <c r="P873" s="207">
        <f>O873*H873</f>
        <v>0</v>
      </c>
      <c r="Q873" s="207">
        <v>0.023199999999999998</v>
      </c>
      <c r="R873" s="207">
        <f>Q873*H873</f>
        <v>0.11599999999999999</v>
      </c>
      <c r="S873" s="207">
        <v>0</v>
      </c>
      <c r="T873" s="208">
        <f>S873*H873</f>
        <v>0</v>
      </c>
      <c r="AR873" s="16" t="s">
        <v>285</v>
      </c>
      <c r="AT873" s="16" t="s">
        <v>143</v>
      </c>
      <c r="AU873" s="16" t="s">
        <v>80</v>
      </c>
      <c r="AY873" s="16" t="s">
        <v>141</v>
      </c>
      <c r="BE873" s="209">
        <f>IF(N873="základní",J873,0)</f>
        <v>0</v>
      </c>
      <c r="BF873" s="209">
        <f>IF(N873="snížená",J873,0)</f>
        <v>0</v>
      </c>
      <c r="BG873" s="209">
        <f>IF(N873="zákl. přenesená",J873,0)</f>
        <v>0</v>
      </c>
      <c r="BH873" s="209">
        <f>IF(N873="sníž. přenesená",J873,0)</f>
        <v>0</v>
      </c>
      <c r="BI873" s="209">
        <f>IF(N873="nulová",J873,0)</f>
        <v>0</v>
      </c>
      <c r="BJ873" s="16" t="s">
        <v>78</v>
      </c>
      <c r="BK873" s="209">
        <f>ROUND(I873*H873,2)</f>
        <v>0</v>
      </c>
      <c r="BL873" s="16" t="s">
        <v>285</v>
      </c>
      <c r="BM873" s="16" t="s">
        <v>942</v>
      </c>
    </row>
    <row r="874" s="11" customFormat="1">
      <c r="B874" s="210"/>
      <c r="C874" s="211"/>
      <c r="D874" s="212" t="s">
        <v>150</v>
      </c>
      <c r="E874" s="213" t="s">
        <v>1</v>
      </c>
      <c r="F874" s="214" t="s">
        <v>253</v>
      </c>
      <c r="G874" s="211"/>
      <c r="H874" s="213" t="s">
        <v>1</v>
      </c>
      <c r="I874" s="215"/>
      <c r="J874" s="211"/>
      <c r="K874" s="211"/>
      <c r="L874" s="216"/>
      <c r="M874" s="217"/>
      <c r="N874" s="218"/>
      <c r="O874" s="218"/>
      <c r="P874" s="218"/>
      <c r="Q874" s="218"/>
      <c r="R874" s="218"/>
      <c r="S874" s="218"/>
      <c r="T874" s="219"/>
      <c r="AT874" s="220" t="s">
        <v>150</v>
      </c>
      <c r="AU874" s="220" t="s">
        <v>80</v>
      </c>
      <c r="AV874" s="11" t="s">
        <v>78</v>
      </c>
      <c r="AW874" s="11" t="s">
        <v>35</v>
      </c>
      <c r="AX874" s="11" t="s">
        <v>73</v>
      </c>
      <c r="AY874" s="220" t="s">
        <v>141</v>
      </c>
    </row>
    <row r="875" s="11" customFormat="1">
      <c r="B875" s="210"/>
      <c r="C875" s="211"/>
      <c r="D875" s="212" t="s">
        <v>150</v>
      </c>
      <c r="E875" s="213" t="s">
        <v>1</v>
      </c>
      <c r="F875" s="214" t="s">
        <v>254</v>
      </c>
      <c r="G875" s="211"/>
      <c r="H875" s="213" t="s">
        <v>1</v>
      </c>
      <c r="I875" s="215"/>
      <c r="J875" s="211"/>
      <c r="K875" s="211"/>
      <c r="L875" s="216"/>
      <c r="M875" s="217"/>
      <c r="N875" s="218"/>
      <c r="O875" s="218"/>
      <c r="P875" s="218"/>
      <c r="Q875" s="218"/>
      <c r="R875" s="218"/>
      <c r="S875" s="218"/>
      <c r="T875" s="219"/>
      <c r="AT875" s="220" t="s">
        <v>150</v>
      </c>
      <c r="AU875" s="220" t="s">
        <v>80</v>
      </c>
      <c r="AV875" s="11" t="s">
        <v>78</v>
      </c>
      <c r="AW875" s="11" t="s">
        <v>35</v>
      </c>
      <c r="AX875" s="11" t="s">
        <v>73</v>
      </c>
      <c r="AY875" s="220" t="s">
        <v>141</v>
      </c>
    </row>
    <row r="876" s="11" customFormat="1">
      <c r="B876" s="210"/>
      <c r="C876" s="211"/>
      <c r="D876" s="212" t="s">
        <v>150</v>
      </c>
      <c r="E876" s="213" t="s">
        <v>1</v>
      </c>
      <c r="F876" s="214" t="s">
        <v>255</v>
      </c>
      <c r="G876" s="211"/>
      <c r="H876" s="213" t="s">
        <v>1</v>
      </c>
      <c r="I876" s="215"/>
      <c r="J876" s="211"/>
      <c r="K876" s="211"/>
      <c r="L876" s="216"/>
      <c r="M876" s="217"/>
      <c r="N876" s="218"/>
      <c r="O876" s="218"/>
      <c r="P876" s="218"/>
      <c r="Q876" s="218"/>
      <c r="R876" s="218"/>
      <c r="S876" s="218"/>
      <c r="T876" s="219"/>
      <c r="AT876" s="220" t="s">
        <v>150</v>
      </c>
      <c r="AU876" s="220" t="s">
        <v>80</v>
      </c>
      <c r="AV876" s="11" t="s">
        <v>78</v>
      </c>
      <c r="AW876" s="11" t="s">
        <v>35</v>
      </c>
      <c r="AX876" s="11" t="s">
        <v>73</v>
      </c>
      <c r="AY876" s="220" t="s">
        <v>141</v>
      </c>
    </row>
    <row r="877" s="11" customFormat="1">
      <c r="B877" s="210"/>
      <c r="C877" s="211"/>
      <c r="D877" s="212" t="s">
        <v>150</v>
      </c>
      <c r="E877" s="213" t="s">
        <v>1</v>
      </c>
      <c r="F877" s="214" t="s">
        <v>263</v>
      </c>
      <c r="G877" s="211"/>
      <c r="H877" s="213" t="s">
        <v>1</v>
      </c>
      <c r="I877" s="215"/>
      <c r="J877" s="211"/>
      <c r="K877" s="211"/>
      <c r="L877" s="216"/>
      <c r="M877" s="217"/>
      <c r="N877" s="218"/>
      <c r="O877" s="218"/>
      <c r="P877" s="218"/>
      <c r="Q877" s="218"/>
      <c r="R877" s="218"/>
      <c r="S877" s="218"/>
      <c r="T877" s="219"/>
      <c r="AT877" s="220" t="s">
        <v>150</v>
      </c>
      <c r="AU877" s="220" t="s">
        <v>80</v>
      </c>
      <c r="AV877" s="11" t="s">
        <v>78</v>
      </c>
      <c r="AW877" s="11" t="s">
        <v>35</v>
      </c>
      <c r="AX877" s="11" t="s">
        <v>73</v>
      </c>
      <c r="AY877" s="220" t="s">
        <v>141</v>
      </c>
    </row>
    <row r="878" s="11" customFormat="1">
      <c r="B878" s="210"/>
      <c r="C878" s="211"/>
      <c r="D878" s="212" t="s">
        <v>150</v>
      </c>
      <c r="E878" s="213" t="s">
        <v>1</v>
      </c>
      <c r="F878" s="214" t="s">
        <v>256</v>
      </c>
      <c r="G878" s="211"/>
      <c r="H878" s="213" t="s">
        <v>1</v>
      </c>
      <c r="I878" s="215"/>
      <c r="J878" s="211"/>
      <c r="K878" s="211"/>
      <c r="L878" s="216"/>
      <c r="M878" s="217"/>
      <c r="N878" s="218"/>
      <c r="O878" s="218"/>
      <c r="P878" s="218"/>
      <c r="Q878" s="218"/>
      <c r="R878" s="218"/>
      <c r="S878" s="218"/>
      <c r="T878" s="219"/>
      <c r="AT878" s="220" t="s">
        <v>150</v>
      </c>
      <c r="AU878" s="220" t="s">
        <v>80</v>
      </c>
      <c r="AV878" s="11" t="s">
        <v>78</v>
      </c>
      <c r="AW878" s="11" t="s">
        <v>35</v>
      </c>
      <c r="AX878" s="11" t="s">
        <v>73</v>
      </c>
      <c r="AY878" s="220" t="s">
        <v>141</v>
      </c>
    </row>
    <row r="879" s="12" customFormat="1">
      <c r="B879" s="221"/>
      <c r="C879" s="222"/>
      <c r="D879" s="212" t="s">
        <v>150</v>
      </c>
      <c r="E879" s="223" t="s">
        <v>1</v>
      </c>
      <c r="F879" s="224" t="s">
        <v>943</v>
      </c>
      <c r="G879" s="222"/>
      <c r="H879" s="225">
        <v>2</v>
      </c>
      <c r="I879" s="226"/>
      <c r="J879" s="222"/>
      <c r="K879" s="222"/>
      <c r="L879" s="227"/>
      <c r="M879" s="228"/>
      <c r="N879" s="229"/>
      <c r="O879" s="229"/>
      <c r="P879" s="229"/>
      <c r="Q879" s="229"/>
      <c r="R879" s="229"/>
      <c r="S879" s="229"/>
      <c r="T879" s="230"/>
      <c r="AT879" s="231" t="s">
        <v>150</v>
      </c>
      <c r="AU879" s="231" t="s">
        <v>80</v>
      </c>
      <c r="AV879" s="12" t="s">
        <v>80</v>
      </c>
      <c r="AW879" s="12" t="s">
        <v>35</v>
      </c>
      <c r="AX879" s="12" t="s">
        <v>73</v>
      </c>
      <c r="AY879" s="231" t="s">
        <v>141</v>
      </c>
    </row>
    <row r="880" s="12" customFormat="1">
      <c r="B880" s="221"/>
      <c r="C880" s="222"/>
      <c r="D880" s="212" t="s">
        <v>150</v>
      </c>
      <c r="E880" s="223" t="s">
        <v>1</v>
      </c>
      <c r="F880" s="224" t="s">
        <v>944</v>
      </c>
      <c r="G880" s="222"/>
      <c r="H880" s="225">
        <v>3</v>
      </c>
      <c r="I880" s="226"/>
      <c r="J880" s="222"/>
      <c r="K880" s="222"/>
      <c r="L880" s="227"/>
      <c r="M880" s="228"/>
      <c r="N880" s="229"/>
      <c r="O880" s="229"/>
      <c r="P880" s="229"/>
      <c r="Q880" s="229"/>
      <c r="R880" s="229"/>
      <c r="S880" s="229"/>
      <c r="T880" s="230"/>
      <c r="AT880" s="231" t="s">
        <v>150</v>
      </c>
      <c r="AU880" s="231" t="s">
        <v>80</v>
      </c>
      <c r="AV880" s="12" t="s">
        <v>80</v>
      </c>
      <c r="AW880" s="12" t="s">
        <v>35</v>
      </c>
      <c r="AX880" s="12" t="s">
        <v>73</v>
      </c>
      <c r="AY880" s="231" t="s">
        <v>141</v>
      </c>
    </row>
    <row r="881" s="13" customFormat="1">
      <c r="B881" s="232"/>
      <c r="C881" s="233"/>
      <c r="D881" s="212" t="s">
        <v>150</v>
      </c>
      <c r="E881" s="234" t="s">
        <v>1</v>
      </c>
      <c r="F881" s="235" t="s">
        <v>155</v>
      </c>
      <c r="G881" s="233"/>
      <c r="H881" s="236">
        <v>5</v>
      </c>
      <c r="I881" s="237"/>
      <c r="J881" s="233"/>
      <c r="K881" s="233"/>
      <c r="L881" s="238"/>
      <c r="M881" s="239"/>
      <c r="N881" s="240"/>
      <c r="O881" s="240"/>
      <c r="P881" s="240"/>
      <c r="Q881" s="240"/>
      <c r="R881" s="240"/>
      <c r="S881" s="240"/>
      <c r="T881" s="241"/>
      <c r="AT881" s="242" t="s">
        <v>150</v>
      </c>
      <c r="AU881" s="242" t="s">
        <v>80</v>
      </c>
      <c r="AV881" s="13" t="s">
        <v>148</v>
      </c>
      <c r="AW881" s="13" t="s">
        <v>35</v>
      </c>
      <c r="AX881" s="13" t="s">
        <v>78</v>
      </c>
      <c r="AY881" s="242" t="s">
        <v>141</v>
      </c>
    </row>
    <row r="882" s="1" customFormat="1" ht="14.4" customHeight="1">
      <c r="B882" s="37"/>
      <c r="C882" s="198" t="s">
        <v>945</v>
      </c>
      <c r="D882" s="198" t="s">
        <v>143</v>
      </c>
      <c r="E882" s="199" t="s">
        <v>946</v>
      </c>
      <c r="F882" s="200" t="s">
        <v>947</v>
      </c>
      <c r="G882" s="201" t="s">
        <v>556</v>
      </c>
      <c r="H882" s="202">
        <v>1</v>
      </c>
      <c r="I882" s="203"/>
      <c r="J882" s="204">
        <f>ROUND(I882*H882,2)</f>
        <v>0</v>
      </c>
      <c r="K882" s="200" t="s">
        <v>1</v>
      </c>
      <c r="L882" s="42"/>
      <c r="M882" s="205" t="s">
        <v>1</v>
      </c>
      <c r="N882" s="206" t="s">
        <v>44</v>
      </c>
      <c r="O882" s="78"/>
      <c r="P882" s="207">
        <f>O882*H882</f>
        <v>0</v>
      </c>
      <c r="Q882" s="207">
        <v>0.024119999999999999</v>
      </c>
      <c r="R882" s="207">
        <f>Q882*H882</f>
        <v>0.024119999999999999</v>
      </c>
      <c r="S882" s="207">
        <v>0</v>
      </c>
      <c r="T882" s="208">
        <f>S882*H882</f>
        <v>0</v>
      </c>
      <c r="AR882" s="16" t="s">
        <v>285</v>
      </c>
      <c r="AT882" s="16" t="s">
        <v>143</v>
      </c>
      <c r="AU882" s="16" t="s">
        <v>80</v>
      </c>
      <c r="AY882" s="16" t="s">
        <v>141</v>
      </c>
      <c r="BE882" s="209">
        <f>IF(N882="základní",J882,0)</f>
        <v>0</v>
      </c>
      <c r="BF882" s="209">
        <f>IF(N882="snížená",J882,0)</f>
        <v>0</v>
      </c>
      <c r="BG882" s="209">
        <f>IF(N882="zákl. přenesená",J882,0)</f>
        <v>0</v>
      </c>
      <c r="BH882" s="209">
        <f>IF(N882="sníž. přenesená",J882,0)</f>
        <v>0</v>
      </c>
      <c r="BI882" s="209">
        <f>IF(N882="nulová",J882,0)</f>
        <v>0</v>
      </c>
      <c r="BJ882" s="16" t="s">
        <v>78</v>
      </c>
      <c r="BK882" s="209">
        <f>ROUND(I882*H882,2)</f>
        <v>0</v>
      </c>
      <c r="BL882" s="16" t="s">
        <v>285</v>
      </c>
      <c r="BM882" s="16" t="s">
        <v>948</v>
      </c>
    </row>
    <row r="883" s="11" customFormat="1">
      <c r="B883" s="210"/>
      <c r="C883" s="211"/>
      <c r="D883" s="212" t="s">
        <v>150</v>
      </c>
      <c r="E883" s="213" t="s">
        <v>1</v>
      </c>
      <c r="F883" s="214" t="s">
        <v>253</v>
      </c>
      <c r="G883" s="211"/>
      <c r="H883" s="213" t="s">
        <v>1</v>
      </c>
      <c r="I883" s="215"/>
      <c r="J883" s="211"/>
      <c r="K883" s="211"/>
      <c r="L883" s="216"/>
      <c r="M883" s="217"/>
      <c r="N883" s="218"/>
      <c r="O883" s="218"/>
      <c r="P883" s="218"/>
      <c r="Q883" s="218"/>
      <c r="R883" s="218"/>
      <c r="S883" s="218"/>
      <c r="T883" s="219"/>
      <c r="AT883" s="220" t="s">
        <v>150</v>
      </c>
      <c r="AU883" s="220" t="s">
        <v>80</v>
      </c>
      <c r="AV883" s="11" t="s">
        <v>78</v>
      </c>
      <c r="AW883" s="11" t="s">
        <v>35</v>
      </c>
      <c r="AX883" s="11" t="s">
        <v>73</v>
      </c>
      <c r="AY883" s="220" t="s">
        <v>141</v>
      </c>
    </row>
    <row r="884" s="11" customFormat="1">
      <c r="B884" s="210"/>
      <c r="C884" s="211"/>
      <c r="D884" s="212" t="s">
        <v>150</v>
      </c>
      <c r="E884" s="213" t="s">
        <v>1</v>
      </c>
      <c r="F884" s="214" t="s">
        <v>254</v>
      </c>
      <c r="G884" s="211"/>
      <c r="H884" s="213" t="s">
        <v>1</v>
      </c>
      <c r="I884" s="215"/>
      <c r="J884" s="211"/>
      <c r="K884" s="211"/>
      <c r="L884" s="216"/>
      <c r="M884" s="217"/>
      <c r="N884" s="218"/>
      <c r="O884" s="218"/>
      <c r="P884" s="218"/>
      <c r="Q884" s="218"/>
      <c r="R884" s="218"/>
      <c r="S884" s="218"/>
      <c r="T884" s="219"/>
      <c r="AT884" s="220" t="s">
        <v>150</v>
      </c>
      <c r="AU884" s="220" t="s">
        <v>80</v>
      </c>
      <c r="AV884" s="11" t="s">
        <v>78</v>
      </c>
      <c r="AW884" s="11" t="s">
        <v>35</v>
      </c>
      <c r="AX884" s="11" t="s">
        <v>73</v>
      </c>
      <c r="AY884" s="220" t="s">
        <v>141</v>
      </c>
    </row>
    <row r="885" s="11" customFormat="1">
      <c r="B885" s="210"/>
      <c r="C885" s="211"/>
      <c r="D885" s="212" t="s">
        <v>150</v>
      </c>
      <c r="E885" s="213" t="s">
        <v>1</v>
      </c>
      <c r="F885" s="214" t="s">
        <v>255</v>
      </c>
      <c r="G885" s="211"/>
      <c r="H885" s="213" t="s">
        <v>1</v>
      </c>
      <c r="I885" s="215"/>
      <c r="J885" s="211"/>
      <c r="K885" s="211"/>
      <c r="L885" s="216"/>
      <c r="M885" s="217"/>
      <c r="N885" s="218"/>
      <c r="O885" s="218"/>
      <c r="P885" s="218"/>
      <c r="Q885" s="218"/>
      <c r="R885" s="218"/>
      <c r="S885" s="218"/>
      <c r="T885" s="219"/>
      <c r="AT885" s="220" t="s">
        <v>150</v>
      </c>
      <c r="AU885" s="220" t="s">
        <v>80</v>
      </c>
      <c r="AV885" s="11" t="s">
        <v>78</v>
      </c>
      <c r="AW885" s="11" t="s">
        <v>35</v>
      </c>
      <c r="AX885" s="11" t="s">
        <v>73</v>
      </c>
      <c r="AY885" s="220" t="s">
        <v>141</v>
      </c>
    </row>
    <row r="886" s="11" customFormat="1">
      <c r="B886" s="210"/>
      <c r="C886" s="211"/>
      <c r="D886" s="212" t="s">
        <v>150</v>
      </c>
      <c r="E886" s="213" t="s">
        <v>1</v>
      </c>
      <c r="F886" s="214" t="s">
        <v>263</v>
      </c>
      <c r="G886" s="211"/>
      <c r="H886" s="213" t="s">
        <v>1</v>
      </c>
      <c r="I886" s="215"/>
      <c r="J886" s="211"/>
      <c r="K886" s="211"/>
      <c r="L886" s="216"/>
      <c r="M886" s="217"/>
      <c r="N886" s="218"/>
      <c r="O886" s="218"/>
      <c r="P886" s="218"/>
      <c r="Q886" s="218"/>
      <c r="R886" s="218"/>
      <c r="S886" s="218"/>
      <c r="T886" s="219"/>
      <c r="AT886" s="220" t="s">
        <v>150</v>
      </c>
      <c r="AU886" s="220" t="s">
        <v>80</v>
      </c>
      <c r="AV886" s="11" t="s">
        <v>78</v>
      </c>
      <c r="AW886" s="11" t="s">
        <v>35</v>
      </c>
      <c r="AX886" s="11" t="s">
        <v>73</v>
      </c>
      <c r="AY886" s="220" t="s">
        <v>141</v>
      </c>
    </row>
    <row r="887" s="11" customFormat="1">
      <c r="B887" s="210"/>
      <c r="C887" s="211"/>
      <c r="D887" s="212" t="s">
        <v>150</v>
      </c>
      <c r="E887" s="213" t="s">
        <v>1</v>
      </c>
      <c r="F887" s="214" t="s">
        <v>256</v>
      </c>
      <c r="G887" s="211"/>
      <c r="H887" s="213" t="s">
        <v>1</v>
      </c>
      <c r="I887" s="215"/>
      <c r="J887" s="211"/>
      <c r="K887" s="211"/>
      <c r="L887" s="216"/>
      <c r="M887" s="217"/>
      <c r="N887" s="218"/>
      <c r="O887" s="218"/>
      <c r="P887" s="218"/>
      <c r="Q887" s="218"/>
      <c r="R887" s="218"/>
      <c r="S887" s="218"/>
      <c r="T887" s="219"/>
      <c r="AT887" s="220" t="s">
        <v>150</v>
      </c>
      <c r="AU887" s="220" t="s">
        <v>80</v>
      </c>
      <c r="AV887" s="11" t="s">
        <v>78</v>
      </c>
      <c r="AW887" s="11" t="s">
        <v>35</v>
      </c>
      <c r="AX887" s="11" t="s">
        <v>73</v>
      </c>
      <c r="AY887" s="220" t="s">
        <v>141</v>
      </c>
    </row>
    <row r="888" s="12" customFormat="1">
      <c r="B888" s="221"/>
      <c r="C888" s="222"/>
      <c r="D888" s="212" t="s">
        <v>150</v>
      </c>
      <c r="E888" s="223" t="s">
        <v>1</v>
      </c>
      <c r="F888" s="224" t="s">
        <v>949</v>
      </c>
      <c r="G888" s="222"/>
      <c r="H888" s="225">
        <v>1</v>
      </c>
      <c r="I888" s="226"/>
      <c r="J888" s="222"/>
      <c r="K888" s="222"/>
      <c r="L888" s="227"/>
      <c r="M888" s="228"/>
      <c r="N888" s="229"/>
      <c r="O888" s="229"/>
      <c r="P888" s="229"/>
      <c r="Q888" s="229"/>
      <c r="R888" s="229"/>
      <c r="S888" s="229"/>
      <c r="T888" s="230"/>
      <c r="AT888" s="231" t="s">
        <v>150</v>
      </c>
      <c r="AU888" s="231" t="s">
        <v>80</v>
      </c>
      <c r="AV888" s="12" t="s">
        <v>80</v>
      </c>
      <c r="AW888" s="12" t="s">
        <v>35</v>
      </c>
      <c r="AX888" s="12" t="s">
        <v>78</v>
      </c>
      <c r="AY888" s="231" t="s">
        <v>141</v>
      </c>
    </row>
    <row r="889" s="1" customFormat="1" ht="14.4" customHeight="1">
      <c r="B889" s="37"/>
      <c r="C889" s="198" t="s">
        <v>950</v>
      </c>
      <c r="D889" s="198" t="s">
        <v>143</v>
      </c>
      <c r="E889" s="199" t="s">
        <v>951</v>
      </c>
      <c r="F889" s="200" t="s">
        <v>952</v>
      </c>
      <c r="G889" s="201" t="s">
        <v>556</v>
      </c>
      <c r="H889" s="202">
        <v>1</v>
      </c>
      <c r="I889" s="203"/>
      <c r="J889" s="204">
        <f>ROUND(I889*H889,2)</f>
        <v>0</v>
      </c>
      <c r="K889" s="200" t="s">
        <v>147</v>
      </c>
      <c r="L889" s="42"/>
      <c r="M889" s="205" t="s">
        <v>1</v>
      </c>
      <c r="N889" s="206" t="s">
        <v>44</v>
      </c>
      <c r="O889" s="78"/>
      <c r="P889" s="207">
        <f>O889*H889</f>
        <v>0</v>
      </c>
      <c r="Q889" s="207">
        <v>0.015869999999999999</v>
      </c>
      <c r="R889" s="207">
        <f>Q889*H889</f>
        <v>0.015869999999999999</v>
      </c>
      <c r="S889" s="207">
        <v>0</v>
      </c>
      <c r="T889" s="208">
        <f>S889*H889</f>
        <v>0</v>
      </c>
      <c r="AR889" s="16" t="s">
        <v>285</v>
      </c>
      <c r="AT889" s="16" t="s">
        <v>143</v>
      </c>
      <c r="AU889" s="16" t="s">
        <v>80</v>
      </c>
      <c r="AY889" s="16" t="s">
        <v>141</v>
      </c>
      <c r="BE889" s="209">
        <f>IF(N889="základní",J889,0)</f>
        <v>0</v>
      </c>
      <c r="BF889" s="209">
        <f>IF(N889="snížená",J889,0)</f>
        <v>0</v>
      </c>
      <c r="BG889" s="209">
        <f>IF(N889="zákl. přenesená",J889,0)</f>
        <v>0</v>
      </c>
      <c r="BH889" s="209">
        <f>IF(N889="sníž. přenesená",J889,0)</f>
        <v>0</v>
      </c>
      <c r="BI889" s="209">
        <f>IF(N889="nulová",J889,0)</f>
        <v>0</v>
      </c>
      <c r="BJ889" s="16" t="s">
        <v>78</v>
      </c>
      <c r="BK889" s="209">
        <f>ROUND(I889*H889,2)</f>
        <v>0</v>
      </c>
      <c r="BL889" s="16" t="s">
        <v>285</v>
      </c>
      <c r="BM889" s="16" t="s">
        <v>953</v>
      </c>
    </row>
    <row r="890" s="11" customFormat="1">
      <c r="B890" s="210"/>
      <c r="C890" s="211"/>
      <c r="D890" s="212" t="s">
        <v>150</v>
      </c>
      <c r="E890" s="213" t="s">
        <v>1</v>
      </c>
      <c r="F890" s="214" t="s">
        <v>253</v>
      </c>
      <c r="G890" s="211"/>
      <c r="H890" s="213" t="s">
        <v>1</v>
      </c>
      <c r="I890" s="215"/>
      <c r="J890" s="211"/>
      <c r="K890" s="211"/>
      <c r="L890" s="216"/>
      <c r="M890" s="217"/>
      <c r="N890" s="218"/>
      <c r="O890" s="218"/>
      <c r="P890" s="218"/>
      <c r="Q890" s="218"/>
      <c r="R890" s="218"/>
      <c r="S890" s="218"/>
      <c r="T890" s="219"/>
      <c r="AT890" s="220" t="s">
        <v>150</v>
      </c>
      <c r="AU890" s="220" t="s">
        <v>80</v>
      </c>
      <c r="AV890" s="11" t="s">
        <v>78</v>
      </c>
      <c r="AW890" s="11" t="s">
        <v>35</v>
      </c>
      <c r="AX890" s="11" t="s">
        <v>73</v>
      </c>
      <c r="AY890" s="220" t="s">
        <v>141</v>
      </c>
    </row>
    <row r="891" s="11" customFormat="1">
      <c r="B891" s="210"/>
      <c r="C891" s="211"/>
      <c r="D891" s="212" t="s">
        <v>150</v>
      </c>
      <c r="E891" s="213" t="s">
        <v>1</v>
      </c>
      <c r="F891" s="214" t="s">
        <v>254</v>
      </c>
      <c r="G891" s="211"/>
      <c r="H891" s="213" t="s">
        <v>1</v>
      </c>
      <c r="I891" s="215"/>
      <c r="J891" s="211"/>
      <c r="K891" s="211"/>
      <c r="L891" s="216"/>
      <c r="M891" s="217"/>
      <c r="N891" s="218"/>
      <c r="O891" s="218"/>
      <c r="P891" s="218"/>
      <c r="Q891" s="218"/>
      <c r="R891" s="218"/>
      <c r="S891" s="218"/>
      <c r="T891" s="219"/>
      <c r="AT891" s="220" t="s">
        <v>150</v>
      </c>
      <c r="AU891" s="220" t="s">
        <v>80</v>
      </c>
      <c r="AV891" s="11" t="s">
        <v>78</v>
      </c>
      <c r="AW891" s="11" t="s">
        <v>35</v>
      </c>
      <c r="AX891" s="11" t="s">
        <v>73</v>
      </c>
      <c r="AY891" s="220" t="s">
        <v>141</v>
      </c>
    </row>
    <row r="892" s="11" customFormat="1">
      <c r="B892" s="210"/>
      <c r="C892" s="211"/>
      <c r="D892" s="212" t="s">
        <v>150</v>
      </c>
      <c r="E892" s="213" t="s">
        <v>1</v>
      </c>
      <c r="F892" s="214" t="s">
        <v>255</v>
      </c>
      <c r="G892" s="211"/>
      <c r="H892" s="213" t="s">
        <v>1</v>
      </c>
      <c r="I892" s="215"/>
      <c r="J892" s="211"/>
      <c r="K892" s="211"/>
      <c r="L892" s="216"/>
      <c r="M892" s="217"/>
      <c r="N892" s="218"/>
      <c r="O892" s="218"/>
      <c r="P892" s="218"/>
      <c r="Q892" s="218"/>
      <c r="R892" s="218"/>
      <c r="S892" s="218"/>
      <c r="T892" s="219"/>
      <c r="AT892" s="220" t="s">
        <v>150</v>
      </c>
      <c r="AU892" s="220" t="s">
        <v>80</v>
      </c>
      <c r="AV892" s="11" t="s">
        <v>78</v>
      </c>
      <c r="AW892" s="11" t="s">
        <v>35</v>
      </c>
      <c r="AX892" s="11" t="s">
        <v>73</v>
      </c>
      <c r="AY892" s="220" t="s">
        <v>141</v>
      </c>
    </row>
    <row r="893" s="11" customFormat="1">
      <c r="B893" s="210"/>
      <c r="C893" s="211"/>
      <c r="D893" s="212" t="s">
        <v>150</v>
      </c>
      <c r="E893" s="213" t="s">
        <v>1</v>
      </c>
      <c r="F893" s="214" t="s">
        <v>263</v>
      </c>
      <c r="G893" s="211"/>
      <c r="H893" s="213" t="s">
        <v>1</v>
      </c>
      <c r="I893" s="215"/>
      <c r="J893" s="211"/>
      <c r="K893" s="211"/>
      <c r="L893" s="216"/>
      <c r="M893" s="217"/>
      <c r="N893" s="218"/>
      <c r="O893" s="218"/>
      <c r="P893" s="218"/>
      <c r="Q893" s="218"/>
      <c r="R893" s="218"/>
      <c r="S893" s="218"/>
      <c r="T893" s="219"/>
      <c r="AT893" s="220" t="s">
        <v>150</v>
      </c>
      <c r="AU893" s="220" t="s">
        <v>80</v>
      </c>
      <c r="AV893" s="11" t="s">
        <v>78</v>
      </c>
      <c r="AW893" s="11" t="s">
        <v>35</v>
      </c>
      <c r="AX893" s="11" t="s">
        <v>73</v>
      </c>
      <c r="AY893" s="220" t="s">
        <v>141</v>
      </c>
    </row>
    <row r="894" s="11" customFormat="1">
      <c r="B894" s="210"/>
      <c r="C894" s="211"/>
      <c r="D894" s="212" t="s">
        <v>150</v>
      </c>
      <c r="E894" s="213" t="s">
        <v>1</v>
      </c>
      <c r="F894" s="214" t="s">
        <v>256</v>
      </c>
      <c r="G894" s="211"/>
      <c r="H894" s="213" t="s">
        <v>1</v>
      </c>
      <c r="I894" s="215"/>
      <c r="J894" s="211"/>
      <c r="K894" s="211"/>
      <c r="L894" s="216"/>
      <c r="M894" s="217"/>
      <c r="N894" s="218"/>
      <c r="O894" s="218"/>
      <c r="P894" s="218"/>
      <c r="Q894" s="218"/>
      <c r="R894" s="218"/>
      <c r="S894" s="218"/>
      <c r="T894" s="219"/>
      <c r="AT894" s="220" t="s">
        <v>150</v>
      </c>
      <c r="AU894" s="220" t="s">
        <v>80</v>
      </c>
      <c r="AV894" s="11" t="s">
        <v>78</v>
      </c>
      <c r="AW894" s="11" t="s">
        <v>35</v>
      </c>
      <c r="AX894" s="11" t="s">
        <v>73</v>
      </c>
      <c r="AY894" s="220" t="s">
        <v>141</v>
      </c>
    </row>
    <row r="895" s="12" customFormat="1">
      <c r="B895" s="221"/>
      <c r="C895" s="222"/>
      <c r="D895" s="212" t="s">
        <v>150</v>
      </c>
      <c r="E895" s="223" t="s">
        <v>1</v>
      </c>
      <c r="F895" s="224" t="s">
        <v>954</v>
      </c>
      <c r="G895" s="222"/>
      <c r="H895" s="225">
        <v>1</v>
      </c>
      <c r="I895" s="226"/>
      <c r="J895" s="222"/>
      <c r="K895" s="222"/>
      <c r="L895" s="227"/>
      <c r="M895" s="228"/>
      <c r="N895" s="229"/>
      <c r="O895" s="229"/>
      <c r="P895" s="229"/>
      <c r="Q895" s="229"/>
      <c r="R895" s="229"/>
      <c r="S895" s="229"/>
      <c r="T895" s="230"/>
      <c r="AT895" s="231" t="s">
        <v>150</v>
      </c>
      <c r="AU895" s="231" t="s">
        <v>80</v>
      </c>
      <c r="AV895" s="12" t="s">
        <v>80</v>
      </c>
      <c r="AW895" s="12" t="s">
        <v>35</v>
      </c>
      <c r="AX895" s="12" t="s">
        <v>78</v>
      </c>
      <c r="AY895" s="231" t="s">
        <v>141</v>
      </c>
    </row>
    <row r="896" s="1" customFormat="1" ht="14.4" customHeight="1">
      <c r="B896" s="37"/>
      <c r="C896" s="254" t="s">
        <v>955</v>
      </c>
      <c r="D896" s="254" t="s">
        <v>298</v>
      </c>
      <c r="E896" s="255" t="s">
        <v>956</v>
      </c>
      <c r="F896" s="256" t="s">
        <v>957</v>
      </c>
      <c r="G896" s="257" t="s">
        <v>479</v>
      </c>
      <c r="H896" s="258">
        <v>1</v>
      </c>
      <c r="I896" s="259"/>
      <c r="J896" s="260">
        <f>ROUND(I896*H896,2)</f>
        <v>0</v>
      </c>
      <c r="K896" s="256" t="s">
        <v>147</v>
      </c>
      <c r="L896" s="261"/>
      <c r="M896" s="262" t="s">
        <v>1</v>
      </c>
      <c r="N896" s="263" t="s">
        <v>44</v>
      </c>
      <c r="O896" s="78"/>
      <c r="P896" s="207">
        <f>O896*H896</f>
        <v>0</v>
      </c>
      <c r="Q896" s="207">
        <v>0.00027</v>
      </c>
      <c r="R896" s="207">
        <f>Q896*H896</f>
        <v>0.00027</v>
      </c>
      <c r="S896" s="207">
        <v>0</v>
      </c>
      <c r="T896" s="208">
        <f>S896*H896</f>
        <v>0</v>
      </c>
      <c r="AR896" s="16" t="s">
        <v>422</v>
      </c>
      <c r="AT896" s="16" t="s">
        <v>298</v>
      </c>
      <c r="AU896" s="16" t="s">
        <v>80</v>
      </c>
      <c r="AY896" s="16" t="s">
        <v>141</v>
      </c>
      <c r="BE896" s="209">
        <f>IF(N896="základní",J896,0)</f>
        <v>0</v>
      </c>
      <c r="BF896" s="209">
        <f>IF(N896="snížená",J896,0)</f>
        <v>0</v>
      </c>
      <c r="BG896" s="209">
        <f>IF(N896="zákl. přenesená",J896,0)</f>
        <v>0</v>
      </c>
      <c r="BH896" s="209">
        <f>IF(N896="sníž. přenesená",J896,0)</f>
        <v>0</v>
      </c>
      <c r="BI896" s="209">
        <f>IF(N896="nulová",J896,0)</f>
        <v>0</v>
      </c>
      <c r="BJ896" s="16" t="s">
        <v>78</v>
      </c>
      <c r="BK896" s="209">
        <f>ROUND(I896*H896,2)</f>
        <v>0</v>
      </c>
      <c r="BL896" s="16" t="s">
        <v>285</v>
      </c>
      <c r="BM896" s="16" t="s">
        <v>958</v>
      </c>
    </row>
    <row r="897" s="12" customFormat="1">
      <c r="B897" s="221"/>
      <c r="C897" s="222"/>
      <c r="D897" s="212" t="s">
        <v>150</v>
      </c>
      <c r="E897" s="223" t="s">
        <v>1</v>
      </c>
      <c r="F897" s="224" t="s">
        <v>959</v>
      </c>
      <c r="G897" s="222"/>
      <c r="H897" s="225">
        <v>1</v>
      </c>
      <c r="I897" s="226"/>
      <c r="J897" s="222"/>
      <c r="K897" s="222"/>
      <c r="L897" s="227"/>
      <c r="M897" s="228"/>
      <c r="N897" s="229"/>
      <c r="O897" s="229"/>
      <c r="P897" s="229"/>
      <c r="Q897" s="229"/>
      <c r="R897" s="229"/>
      <c r="S897" s="229"/>
      <c r="T897" s="230"/>
      <c r="AT897" s="231" t="s">
        <v>150</v>
      </c>
      <c r="AU897" s="231" t="s">
        <v>80</v>
      </c>
      <c r="AV897" s="12" t="s">
        <v>80</v>
      </c>
      <c r="AW897" s="12" t="s">
        <v>35</v>
      </c>
      <c r="AX897" s="12" t="s">
        <v>78</v>
      </c>
      <c r="AY897" s="231" t="s">
        <v>141</v>
      </c>
    </row>
    <row r="898" s="1" customFormat="1" ht="14.4" customHeight="1">
      <c r="B898" s="37"/>
      <c r="C898" s="198" t="s">
        <v>960</v>
      </c>
      <c r="D898" s="198" t="s">
        <v>143</v>
      </c>
      <c r="E898" s="199" t="s">
        <v>961</v>
      </c>
      <c r="F898" s="200" t="s">
        <v>962</v>
      </c>
      <c r="G898" s="201" t="s">
        <v>556</v>
      </c>
      <c r="H898" s="202">
        <v>3</v>
      </c>
      <c r="I898" s="203"/>
      <c r="J898" s="204">
        <f>ROUND(I898*H898,2)</f>
        <v>0</v>
      </c>
      <c r="K898" s="200" t="s">
        <v>147</v>
      </c>
      <c r="L898" s="42"/>
      <c r="M898" s="205" t="s">
        <v>1</v>
      </c>
      <c r="N898" s="206" t="s">
        <v>44</v>
      </c>
      <c r="O898" s="78"/>
      <c r="P898" s="207">
        <f>O898*H898</f>
        <v>0</v>
      </c>
      <c r="Q898" s="207">
        <v>0</v>
      </c>
      <c r="R898" s="207">
        <f>Q898*H898</f>
        <v>0</v>
      </c>
      <c r="S898" s="207">
        <v>0.019460000000000002</v>
      </c>
      <c r="T898" s="208">
        <f>S898*H898</f>
        <v>0.058380000000000001</v>
      </c>
      <c r="AR898" s="16" t="s">
        <v>285</v>
      </c>
      <c r="AT898" s="16" t="s">
        <v>143</v>
      </c>
      <c r="AU898" s="16" t="s">
        <v>80</v>
      </c>
      <c r="AY898" s="16" t="s">
        <v>141</v>
      </c>
      <c r="BE898" s="209">
        <f>IF(N898="základní",J898,0)</f>
        <v>0</v>
      </c>
      <c r="BF898" s="209">
        <f>IF(N898="snížená",J898,0)</f>
        <v>0</v>
      </c>
      <c r="BG898" s="209">
        <f>IF(N898="zákl. přenesená",J898,0)</f>
        <v>0</v>
      </c>
      <c r="BH898" s="209">
        <f>IF(N898="sníž. přenesená",J898,0)</f>
        <v>0</v>
      </c>
      <c r="BI898" s="209">
        <f>IF(N898="nulová",J898,0)</f>
        <v>0</v>
      </c>
      <c r="BJ898" s="16" t="s">
        <v>78</v>
      </c>
      <c r="BK898" s="209">
        <f>ROUND(I898*H898,2)</f>
        <v>0</v>
      </c>
      <c r="BL898" s="16" t="s">
        <v>285</v>
      </c>
      <c r="BM898" s="16" t="s">
        <v>963</v>
      </c>
    </row>
    <row r="899" s="11" customFormat="1">
      <c r="B899" s="210"/>
      <c r="C899" s="211"/>
      <c r="D899" s="212" t="s">
        <v>150</v>
      </c>
      <c r="E899" s="213" t="s">
        <v>1</v>
      </c>
      <c r="F899" s="214" t="s">
        <v>272</v>
      </c>
      <c r="G899" s="211"/>
      <c r="H899" s="213" t="s">
        <v>1</v>
      </c>
      <c r="I899" s="215"/>
      <c r="J899" s="211"/>
      <c r="K899" s="211"/>
      <c r="L899" s="216"/>
      <c r="M899" s="217"/>
      <c r="N899" s="218"/>
      <c r="O899" s="218"/>
      <c r="P899" s="218"/>
      <c r="Q899" s="218"/>
      <c r="R899" s="218"/>
      <c r="S899" s="218"/>
      <c r="T899" s="219"/>
      <c r="AT899" s="220" t="s">
        <v>150</v>
      </c>
      <c r="AU899" s="220" t="s">
        <v>80</v>
      </c>
      <c r="AV899" s="11" t="s">
        <v>78</v>
      </c>
      <c r="AW899" s="11" t="s">
        <v>35</v>
      </c>
      <c r="AX899" s="11" t="s">
        <v>73</v>
      </c>
      <c r="AY899" s="220" t="s">
        <v>141</v>
      </c>
    </row>
    <row r="900" s="12" customFormat="1">
      <c r="B900" s="221"/>
      <c r="C900" s="222"/>
      <c r="D900" s="212" t="s">
        <v>150</v>
      </c>
      <c r="E900" s="223" t="s">
        <v>1</v>
      </c>
      <c r="F900" s="224" t="s">
        <v>964</v>
      </c>
      <c r="G900" s="222"/>
      <c r="H900" s="225">
        <v>3</v>
      </c>
      <c r="I900" s="226"/>
      <c r="J900" s="222"/>
      <c r="K900" s="222"/>
      <c r="L900" s="227"/>
      <c r="M900" s="228"/>
      <c r="N900" s="229"/>
      <c r="O900" s="229"/>
      <c r="P900" s="229"/>
      <c r="Q900" s="229"/>
      <c r="R900" s="229"/>
      <c r="S900" s="229"/>
      <c r="T900" s="230"/>
      <c r="AT900" s="231" t="s">
        <v>150</v>
      </c>
      <c r="AU900" s="231" t="s">
        <v>80</v>
      </c>
      <c r="AV900" s="12" t="s">
        <v>80</v>
      </c>
      <c r="AW900" s="12" t="s">
        <v>35</v>
      </c>
      <c r="AX900" s="12" t="s">
        <v>78</v>
      </c>
      <c r="AY900" s="231" t="s">
        <v>141</v>
      </c>
    </row>
    <row r="901" s="1" customFormat="1" ht="14.4" customHeight="1">
      <c r="B901" s="37"/>
      <c r="C901" s="198" t="s">
        <v>965</v>
      </c>
      <c r="D901" s="198" t="s">
        <v>143</v>
      </c>
      <c r="E901" s="199" t="s">
        <v>966</v>
      </c>
      <c r="F901" s="200" t="s">
        <v>967</v>
      </c>
      <c r="G901" s="201" t="s">
        <v>556</v>
      </c>
      <c r="H901" s="202">
        <v>2</v>
      </c>
      <c r="I901" s="203"/>
      <c r="J901" s="204">
        <f>ROUND(I901*H901,2)</f>
        <v>0</v>
      </c>
      <c r="K901" s="200" t="s">
        <v>147</v>
      </c>
      <c r="L901" s="42"/>
      <c r="M901" s="205" t="s">
        <v>1</v>
      </c>
      <c r="N901" s="206" t="s">
        <v>44</v>
      </c>
      <c r="O901" s="78"/>
      <c r="P901" s="207">
        <f>O901*H901</f>
        <v>0</v>
      </c>
      <c r="Q901" s="207">
        <v>0.01797</v>
      </c>
      <c r="R901" s="207">
        <f>Q901*H901</f>
        <v>0.03594</v>
      </c>
      <c r="S901" s="207">
        <v>0</v>
      </c>
      <c r="T901" s="208">
        <f>S901*H901</f>
        <v>0</v>
      </c>
      <c r="AR901" s="16" t="s">
        <v>285</v>
      </c>
      <c r="AT901" s="16" t="s">
        <v>143</v>
      </c>
      <c r="AU901" s="16" t="s">
        <v>80</v>
      </c>
      <c r="AY901" s="16" t="s">
        <v>141</v>
      </c>
      <c r="BE901" s="209">
        <f>IF(N901="základní",J901,0)</f>
        <v>0</v>
      </c>
      <c r="BF901" s="209">
        <f>IF(N901="snížená",J901,0)</f>
        <v>0</v>
      </c>
      <c r="BG901" s="209">
        <f>IF(N901="zákl. přenesená",J901,0)</f>
        <v>0</v>
      </c>
      <c r="BH901" s="209">
        <f>IF(N901="sníž. přenesená",J901,0)</f>
        <v>0</v>
      </c>
      <c r="BI901" s="209">
        <f>IF(N901="nulová",J901,0)</f>
        <v>0</v>
      </c>
      <c r="BJ901" s="16" t="s">
        <v>78</v>
      </c>
      <c r="BK901" s="209">
        <f>ROUND(I901*H901,2)</f>
        <v>0</v>
      </c>
      <c r="BL901" s="16" t="s">
        <v>285</v>
      </c>
      <c r="BM901" s="16" t="s">
        <v>968</v>
      </c>
    </row>
    <row r="902" s="11" customFormat="1">
      <c r="B902" s="210"/>
      <c r="C902" s="211"/>
      <c r="D902" s="212" t="s">
        <v>150</v>
      </c>
      <c r="E902" s="213" t="s">
        <v>1</v>
      </c>
      <c r="F902" s="214" t="s">
        <v>253</v>
      </c>
      <c r="G902" s="211"/>
      <c r="H902" s="213" t="s">
        <v>1</v>
      </c>
      <c r="I902" s="215"/>
      <c r="J902" s="211"/>
      <c r="K902" s="211"/>
      <c r="L902" s="216"/>
      <c r="M902" s="217"/>
      <c r="N902" s="218"/>
      <c r="O902" s="218"/>
      <c r="P902" s="218"/>
      <c r="Q902" s="218"/>
      <c r="R902" s="218"/>
      <c r="S902" s="218"/>
      <c r="T902" s="219"/>
      <c r="AT902" s="220" t="s">
        <v>150</v>
      </c>
      <c r="AU902" s="220" t="s">
        <v>80</v>
      </c>
      <c r="AV902" s="11" t="s">
        <v>78</v>
      </c>
      <c r="AW902" s="11" t="s">
        <v>35</v>
      </c>
      <c r="AX902" s="11" t="s">
        <v>73</v>
      </c>
      <c r="AY902" s="220" t="s">
        <v>141</v>
      </c>
    </row>
    <row r="903" s="11" customFormat="1">
      <c r="B903" s="210"/>
      <c r="C903" s="211"/>
      <c r="D903" s="212" t="s">
        <v>150</v>
      </c>
      <c r="E903" s="213" t="s">
        <v>1</v>
      </c>
      <c r="F903" s="214" t="s">
        <v>254</v>
      </c>
      <c r="G903" s="211"/>
      <c r="H903" s="213" t="s">
        <v>1</v>
      </c>
      <c r="I903" s="215"/>
      <c r="J903" s="211"/>
      <c r="K903" s="211"/>
      <c r="L903" s="216"/>
      <c r="M903" s="217"/>
      <c r="N903" s="218"/>
      <c r="O903" s="218"/>
      <c r="P903" s="218"/>
      <c r="Q903" s="218"/>
      <c r="R903" s="218"/>
      <c r="S903" s="218"/>
      <c r="T903" s="219"/>
      <c r="AT903" s="220" t="s">
        <v>150</v>
      </c>
      <c r="AU903" s="220" t="s">
        <v>80</v>
      </c>
      <c r="AV903" s="11" t="s">
        <v>78</v>
      </c>
      <c r="AW903" s="11" t="s">
        <v>35</v>
      </c>
      <c r="AX903" s="11" t="s">
        <v>73</v>
      </c>
      <c r="AY903" s="220" t="s">
        <v>141</v>
      </c>
    </row>
    <row r="904" s="11" customFormat="1">
      <c r="B904" s="210"/>
      <c r="C904" s="211"/>
      <c r="D904" s="212" t="s">
        <v>150</v>
      </c>
      <c r="E904" s="213" t="s">
        <v>1</v>
      </c>
      <c r="F904" s="214" t="s">
        <v>255</v>
      </c>
      <c r="G904" s="211"/>
      <c r="H904" s="213" t="s">
        <v>1</v>
      </c>
      <c r="I904" s="215"/>
      <c r="J904" s="211"/>
      <c r="K904" s="211"/>
      <c r="L904" s="216"/>
      <c r="M904" s="217"/>
      <c r="N904" s="218"/>
      <c r="O904" s="218"/>
      <c r="P904" s="218"/>
      <c r="Q904" s="218"/>
      <c r="R904" s="218"/>
      <c r="S904" s="218"/>
      <c r="T904" s="219"/>
      <c r="AT904" s="220" t="s">
        <v>150</v>
      </c>
      <c r="AU904" s="220" t="s">
        <v>80</v>
      </c>
      <c r="AV904" s="11" t="s">
        <v>78</v>
      </c>
      <c r="AW904" s="11" t="s">
        <v>35</v>
      </c>
      <c r="AX904" s="11" t="s">
        <v>73</v>
      </c>
      <c r="AY904" s="220" t="s">
        <v>141</v>
      </c>
    </row>
    <row r="905" s="11" customFormat="1">
      <c r="B905" s="210"/>
      <c r="C905" s="211"/>
      <c r="D905" s="212" t="s">
        <v>150</v>
      </c>
      <c r="E905" s="213" t="s">
        <v>1</v>
      </c>
      <c r="F905" s="214" t="s">
        <v>263</v>
      </c>
      <c r="G905" s="211"/>
      <c r="H905" s="213" t="s">
        <v>1</v>
      </c>
      <c r="I905" s="215"/>
      <c r="J905" s="211"/>
      <c r="K905" s="211"/>
      <c r="L905" s="216"/>
      <c r="M905" s="217"/>
      <c r="N905" s="218"/>
      <c r="O905" s="218"/>
      <c r="P905" s="218"/>
      <c r="Q905" s="218"/>
      <c r="R905" s="218"/>
      <c r="S905" s="218"/>
      <c r="T905" s="219"/>
      <c r="AT905" s="220" t="s">
        <v>150</v>
      </c>
      <c r="AU905" s="220" t="s">
        <v>80</v>
      </c>
      <c r="AV905" s="11" t="s">
        <v>78</v>
      </c>
      <c r="AW905" s="11" t="s">
        <v>35</v>
      </c>
      <c r="AX905" s="11" t="s">
        <v>73</v>
      </c>
      <c r="AY905" s="220" t="s">
        <v>141</v>
      </c>
    </row>
    <row r="906" s="11" customFormat="1">
      <c r="B906" s="210"/>
      <c r="C906" s="211"/>
      <c r="D906" s="212" t="s">
        <v>150</v>
      </c>
      <c r="E906" s="213" t="s">
        <v>1</v>
      </c>
      <c r="F906" s="214" t="s">
        <v>256</v>
      </c>
      <c r="G906" s="211"/>
      <c r="H906" s="213" t="s">
        <v>1</v>
      </c>
      <c r="I906" s="215"/>
      <c r="J906" s="211"/>
      <c r="K906" s="211"/>
      <c r="L906" s="216"/>
      <c r="M906" s="217"/>
      <c r="N906" s="218"/>
      <c r="O906" s="218"/>
      <c r="P906" s="218"/>
      <c r="Q906" s="218"/>
      <c r="R906" s="218"/>
      <c r="S906" s="218"/>
      <c r="T906" s="219"/>
      <c r="AT906" s="220" t="s">
        <v>150</v>
      </c>
      <c r="AU906" s="220" t="s">
        <v>80</v>
      </c>
      <c r="AV906" s="11" t="s">
        <v>78</v>
      </c>
      <c r="AW906" s="11" t="s">
        <v>35</v>
      </c>
      <c r="AX906" s="11" t="s">
        <v>73</v>
      </c>
      <c r="AY906" s="220" t="s">
        <v>141</v>
      </c>
    </row>
    <row r="907" s="12" customFormat="1">
      <c r="B907" s="221"/>
      <c r="C907" s="222"/>
      <c r="D907" s="212" t="s">
        <v>150</v>
      </c>
      <c r="E907" s="223" t="s">
        <v>1</v>
      </c>
      <c r="F907" s="224" t="s">
        <v>954</v>
      </c>
      <c r="G907" s="222"/>
      <c r="H907" s="225">
        <v>1</v>
      </c>
      <c r="I907" s="226"/>
      <c r="J907" s="222"/>
      <c r="K907" s="222"/>
      <c r="L907" s="227"/>
      <c r="M907" s="228"/>
      <c r="N907" s="229"/>
      <c r="O907" s="229"/>
      <c r="P907" s="229"/>
      <c r="Q907" s="229"/>
      <c r="R907" s="229"/>
      <c r="S907" s="229"/>
      <c r="T907" s="230"/>
      <c r="AT907" s="231" t="s">
        <v>150</v>
      </c>
      <c r="AU907" s="231" t="s">
        <v>80</v>
      </c>
      <c r="AV907" s="12" t="s">
        <v>80</v>
      </c>
      <c r="AW907" s="12" t="s">
        <v>35</v>
      </c>
      <c r="AX907" s="12" t="s">
        <v>73</v>
      </c>
      <c r="AY907" s="231" t="s">
        <v>141</v>
      </c>
    </row>
    <row r="908" s="12" customFormat="1">
      <c r="B908" s="221"/>
      <c r="C908" s="222"/>
      <c r="D908" s="212" t="s">
        <v>150</v>
      </c>
      <c r="E908" s="223" t="s">
        <v>1</v>
      </c>
      <c r="F908" s="224" t="s">
        <v>969</v>
      </c>
      <c r="G908" s="222"/>
      <c r="H908" s="225">
        <v>1</v>
      </c>
      <c r="I908" s="226"/>
      <c r="J908" s="222"/>
      <c r="K908" s="222"/>
      <c r="L908" s="227"/>
      <c r="M908" s="228"/>
      <c r="N908" s="229"/>
      <c r="O908" s="229"/>
      <c r="P908" s="229"/>
      <c r="Q908" s="229"/>
      <c r="R908" s="229"/>
      <c r="S908" s="229"/>
      <c r="T908" s="230"/>
      <c r="AT908" s="231" t="s">
        <v>150</v>
      </c>
      <c r="AU908" s="231" t="s">
        <v>80</v>
      </c>
      <c r="AV908" s="12" t="s">
        <v>80</v>
      </c>
      <c r="AW908" s="12" t="s">
        <v>35</v>
      </c>
      <c r="AX908" s="12" t="s">
        <v>73</v>
      </c>
      <c r="AY908" s="231" t="s">
        <v>141</v>
      </c>
    </row>
    <row r="909" s="13" customFormat="1">
      <c r="B909" s="232"/>
      <c r="C909" s="233"/>
      <c r="D909" s="212" t="s">
        <v>150</v>
      </c>
      <c r="E909" s="234" t="s">
        <v>1</v>
      </c>
      <c r="F909" s="235" t="s">
        <v>155</v>
      </c>
      <c r="G909" s="233"/>
      <c r="H909" s="236">
        <v>2</v>
      </c>
      <c r="I909" s="237"/>
      <c r="J909" s="233"/>
      <c r="K909" s="233"/>
      <c r="L909" s="238"/>
      <c r="M909" s="239"/>
      <c r="N909" s="240"/>
      <c r="O909" s="240"/>
      <c r="P909" s="240"/>
      <c r="Q909" s="240"/>
      <c r="R909" s="240"/>
      <c r="S909" s="240"/>
      <c r="T909" s="241"/>
      <c r="AT909" s="242" t="s">
        <v>150</v>
      </c>
      <c r="AU909" s="242" t="s">
        <v>80</v>
      </c>
      <c r="AV909" s="13" t="s">
        <v>148</v>
      </c>
      <c r="AW909" s="13" t="s">
        <v>35</v>
      </c>
      <c r="AX909" s="13" t="s">
        <v>78</v>
      </c>
      <c r="AY909" s="242" t="s">
        <v>141</v>
      </c>
    </row>
    <row r="910" s="1" customFormat="1" ht="14.4" customHeight="1">
      <c r="B910" s="37"/>
      <c r="C910" s="198" t="s">
        <v>970</v>
      </c>
      <c r="D910" s="198" t="s">
        <v>143</v>
      </c>
      <c r="E910" s="199" t="s">
        <v>971</v>
      </c>
      <c r="F910" s="200" t="s">
        <v>972</v>
      </c>
      <c r="G910" s="201" t="s">
        <v>556</v>
      </c>
      <c r="H910" s="202">
        <v>1</v>
      </c>
      <c r="I910" s="203"/>
      <c r="J910" s="204">
        <f>ROUND(I910*H910,2)</f>
        <v>0</v>
      </c>
      <c r="K910" s="200" t="s">
        <v>973</v>
      </c>
      <c r="L910" s="42"/>
      <c r="M910" s="205" t="s">
        <v>1</v>
      </c>
      <c r="N910" s="206" t="s">
        <v>44</v>
      </c>
      <c r="O910" s="78"/>
      <c r="P910" s="207">
        <f>O910*H910</f>
        <v>0</v>
      </c>
      <c r="Q910" s="207">
        <v>0.0018600000000000001</v>
      </c>
      <c r="R910" s="207">
        <f>Q910*H910</f>
        <v>0.0018600000000000001</v>
      </c>
      <c r="S910" s="207">
        <v>0</v>
      </c>
      <c r="T910" s="208">
        <f>S910*H910</f>
        <v>0</v>
      </c>
      <c r="AR910" s="16" t="s">
        <v>285</v>
      </c>
      <c r="AT910" s="16" t="s">
        <v>143</v>
      </c>
      <c r="AU910" s="16" t="s">
        <v>80</v>
      </c>
      <c r="AY910" s="16" t="s">
        <v>141</v>
      </c>
      <c r="BE910" s="209">
        <f>IF(N910="základní",J910,0)</f>
        <v>0</v>
      </c>
      <c r="BF910" s="209">
        <f>IF(N910="snížená",J910,0)</f>
        <v>0</v>
      </c>
      <c r="BG910" s="209">
        <f>IF(N910="zákl. přenesená",J910,0)</f>
        <v>0</v>
      </c>
      <c r="BH910" s="209">
        <f>IF(N910="sníž. přenesená",J910,0)</f>
        <v>0</v>
      </c>
      <c r="BI910" s="209">
        <f>IF(N910="nulová",J910,0)</f>
        <v>0</v>
      </c>
      <c r="BJ910" s="16" t="s">
        <v>78</v>
      </c>
      <c r="BK910" s="209">
        <f>ROUND(I910*H910,2)</f>
        <v>0</v>
      </c>
      <c r="BL910" s="16" t="s">
        <v>285</v>
      </c>
      <c r="BM910" s="16" t="s">
        <v>974</v>
      </c>
    </row>
    <row r="911" s="11" customFormat="1">
      <c r="B911" s="210"/>
      <c r="C911" s="211"/>
      <c r="D911" s="212" t="s">
        <v>150</v>
      </c>
      <c r="E911" s="213" t="s">
        <v>1</v>
      </c>
      <c r="F911" s="214" t="s">
        <v>253</v>
      </c>
      <c r="G911" s="211"/>
      <c r="H911" s="213" t="s">
        <v>1</v>
      </c>
      <c r="I911" s="215"/>
      <c r="J911" s="211"/>
      <c r="K911" s="211"/>
      <c r="L911" s="216"/>
      <c r="M911" s="217"/>
      <c r="N911" s="218"/>
      <c r="O911" s="218"/>
      <c r="P911" s="218"/>
      <c r="Q911" s="218"/>
      <c r="R911" s="218"/>
      <c r="S911" s="218"/>
      <c r="T911" s="219"/>
      <c r="AT911" s="220" t="s">
        <v>150</v>
      </c>
      <c r="AU911" s="220" t="s">
        <v>80</v>
      </c>
      <c r="AV911" s="11" t="s">
        <v>78</v>
      </c>
      <c r="AW911" s="11" t="s">
        <v>35</v>
      </c>
      <c r="AX911" s="11" t="s">
        <v>73</v>
      </c>
      <c r="AY911" s="220" t="s">
        <v>141</v>
      </c>
    </row>
    <row r="912" s="11" customFormat="1">
      <c r="B912" s="210"/>
      <c r="C912" s="211"/>
      <c r="D912" s="212" t="s">
        <v>150</v>
      </c>
      <c r="E912" s="213" t="s">
        <v>1</v>
      </c>
      <c r="F912" s="214" t="s">
        <v>254</v>
      </c>
      <c r="G912" s="211"/>
      <c r="H912" s="213" t="s">
        <v>1</v>
      </c>
      <c r="I912" s="215"/>
      <c r="J912" s="211"/>
      <c r="K912" s="211"/>
      <c r="L912" s="216"/>
      <c r="M912" s="217"/>
      <c r="N912" s="218"/>
      <c r="O912" s="218"/>
      <c r="P912" s="218"/>
      <c r="Q912" s="218"/>
      <c r="R912" s="218"/>
      <c r="S912" s="218"/>
      <c r="T912" s="219"/>
      <c r="AT912" s="220" t="s">
        <v>150</v>
      </c>
      <c r="AU912" s="220" t="s">
        <v>80</v>
      </c>
      <c r="AV912" s="11" t="s">
        <v>78</v>
      </c>
      <c r="AW912" s="11" t="s">
        <v>35</v>
      </c>
      <c r="AX912" s="11" t="s">
        <v>73</v>
      </c>
      <c r="AY912" s="220" t="s">
        <v>141</v>
      </c>
    </row>
    <row r="913" s="11" customFormat="1">
      <c r="B913" s="210"/>
      <c r="C913" s="211"/>
      <c r="D913" s="212" t="s">
        <v>150</v>
      </c>
      <c r="E913" s="213" t="s">
        <v>1</v>
      </c>
      <c r="F913" s="214" t="s">
        <v>255</v>
      </c>
      <c r="G913" s="211"/>
      <c r="H913" s="213" t="s">
        <v>1</v>
      </c>
      <c r="I913" s="215"/>
      <c r="J913" s="211"/>
      <c r="K913" s="211"/>
      <c r="L913" s="216"/>
      <c r="M913" s="217"/>
      <c r="N913" s="218"/>
      <c r="O913" s="218"/>
      <c r="P913" s="218"/>
      <c r="Q913" s="218"/>
      <c r="R913" s="218"/>
      <c r="S913" s="218"/>
      <c r="T913" s="219"/>
      <c r="AT913" s="220" t="s">
        <v>150</v>
      </c>
      <c r="AU913" s="220" t="s">
        <v>80</v>
      </c>
      <c r="AV913" s="11" t="s">
        <v>78</v>
      </c>
      <c r="AW913" s="11" t="s">
        <v>35</v>
      </c>
      <c r="AX913" s="11" t="s">
        <v>73</v>
      </c>
      <c r="AY913" s="220" t="s">
        <v>141</v>
      </c>
    </row>
    <row r="914" s="11" customFormat="1">
      <c r="B914" s="210"/>
      <c r="C914" s="211"/>
      <c r="D914" s="212" t="s">
        <v>150</v>
      </c>
      <c r="E914" s="213" t="s">
        <v>1</v>
      </c>
      <c r="F914" s="214" t="s">
        <v>263</v>
      </c>
      <c r="G914" s="211"/>
      <c r="H914" s="213" t="s">
        <v>1</v>
      </c>
      <c r="I914" s="215"/>
      <c r="J914" s="211"/>
      <c r="K914" s="211"/>
      <c r="L914" s="216"/>
      <c r="M914" s="217"/>
      <c r="N914" s="218"/>
      <c r="O914" s="218"/>
      <c r="P914" s="218"/>
      <c r="Q914" s="218"/>
      <c r="R914" s="218"/>
      <c r="S914" s="218"/>
      <c r="T914" s="219"/>
      <c r="AT914" s="220" t="s">
        <v>150</v>
      </c>
      <c r="AU914" s="220" t="s">
        <v>80</v>
      </c>
      <c r="AV914" s="11" t="s">
        <v>78</v>
      </c>
      <c r="AW914" s="11" t="s">
        <v>35</v>
      </c>
      <c r="AX914" s="11" t="s">
        <v>73</v>
      </c>
      <c r="AY914" s="220" t="s">
        <v>141</v>
      </c>
    </row>
    <row r="915" s="11" customFormat="1">
      <c r="B915" s="210"/>
      <c r="C915" s="211"/>
      <c r="D915" s="212" t="s">
        <v>150</v>
      </c>
      <c r="E915" s="213" t="s">
        <v>1</v>
      </c>
      <c r="F915" s="214" t="s">
        <v>256</v>
      </c>
      <c r="G915" s="211"/>
      <c r="H915" s="213" t="s">
        <v>1</v>
      </c>
      <c r="I915" s="215"/>
      <c r="J915" s="211"/>
      <c r="K915" s="211"/>
      <c r="L915" s="216"/>
      <c r="M915" s="217"/>
      <c r="N915" s="218"/>
      <c r="O915" s="218"/>
      <c r="P915" s="218"/>
      <c r="Q915" s="218"/>
      <c r="R915" s="218"/>
      <c r="S915" s="218"/>
      <c r="T915" s="219"/>
      <c r="AT915" s="220" t="s">
        <v>150</v>
      </c>
      <c r="AU915" s="220" t="s">
        <v>80</v>
      </c>
      <c r="AV915" s="11" t="s">
        <v>78</v>
      </c>
      <c r="AW915" s="11" t="s">
        <v>35</v>
      </c>
      <c r="AX915" s="11" t="s">
        <v>73</v>
      </c>
      <c r="AY915" s="220" t="s">
        <v>141</v>
      </c>
    </row>
    <row r="916" s="12" customFormat="1">
      <c r="B916" s="221"/>
      <c r="C916" s="222"/>
      <c r="D916" s="212" t="s">
        <v>150</v>
      </c>
      <c r="E916" s="223" t="s">
        <v>1</v>
      </c>
      <c r="F916" s="224" t="s">
        <v>78</v>
      </c>
      <c r="G916" s="222"/>
      <c r="H916" s="225">
        <v>1</v>
      </c>
      <c r="I916" s="226"/>
      <c r="J916" s="222"/>
      <c r="K916" s="222"/>
      <c r="L916" s="227"/>
      <c r="M916" s="228"/>
      <c r="N916" s="229"/>
      <c r="O916" s="229"/>
      <c r="P916" s="229"/>
      <c r="Q916" s="229"/>
      <c r="R916" s="229"/>
      <c r="S916" s="229"/>
      <c r="T916" s="230"/>
      <c r="AT916" s="231" t="s">
        <v>150</v>
      </c>
      <c r="AU916" s="231" t="s">
        <v>80</v>
      </c>
      <c r="AV916" s="12" t="s">
        <v>80</v>
      </c>
      <c r="AW916" s="12" t="s">
        <v>35</v>
      </c>
      <c r="AX916" s="12" t="s">
        <v>78</v>
      </c>
      <c r="AY916" s="231" t="s">
        <v>141</v>
      </c>
    </row>
    <row r="917" s="1" customFormat="1" ht="14.4" customHeight="1">
      <c r="B917" s="37"/>
      <c r="C917" s="254" t="s">
        <v>975</v>
      </c>
      <c r="D917" s="254" t="s">
        <v>298</v>
      </c>
      <c r="E917" s="255" t="s">
        <v>976</v>
      </c>
      <c r="F917" s="256" t="s">
        <v>977</v>
      </c>
      <c r="G917" s="257" t="s">
        <v>479</v>
      </c>
      <c r="H917" s="258">
        <v>1</v>
      </c>
      <c r="I917" s="259"/>
      <c r="J917" s="260">
        <f>ROUND(I917*H917,2)</f>
        <v>0</v>
      </c>
      <c r="K917" s="256" t="s">
        <v>973</v>
      </c>
      <c r="L917" s="261"/>
      <c r="M917" s="262" t="s">
        <v>1</v>
      </c>
      <c r="N917" s="263" t="s">
        <v>44</v>
      </c>
      <c r="O917" s="78"/>
      <c r="P917" s="207">
        <f>O917*H917</f>
        <v>0</v>
      </c>
      <c r="Q917" s="207">
        <v>0.012999999999999999</v>
      </c>
      <c r="R917" s="207">
        <f>Q917*H917</f>
        <v>0.012999999999999999</v>
      </c>
      <c r="S917" s="207">
        <v>0</v>
      </c>
      <c r="T917" s="208">
        <f>S917*H917</f>
        <v>0</v>
      </c>
      <c r="AR917" s="16" t="s">
        <v>422</v>
      </c>
      <c r="AT917" s="16" t="s">
        <v>298</v>
      </c>
      <c r="AU917" s="16" t="s">
        <v>80</v>
      </c>
      <c r="AY917" s="16" t="s">
        <v>141</v>
      </c>
      <c r="BE917" s="209">
        <f>IF(N917="základní",J917,0)</f>
        <v>0</v>
      </c>
      <c r="BF917" s="209">
        <f>IF(N917="snížená",J917,0)</f>
        <v>0</v>
      </c>
      <c r="BG917" s="209">
        <f>IF(N917="zákl. přenesená",J917,0)</f>
        <v>0</v>
      </c>
      <c r="BH917" s="209">
        <f>IF(N917="sníž. přenesená",J917,0)</f>
        <v>0</v>
      </c>
      <c r="BI917" s="209">
        <f>IF(N917="nulová",J917,0)</f>
        <v>0</v>
      </c>
      <c r="BJ917" s="16" t="s">
        <v>78</v>
      </c>
      <c r="BK917" s="209">
        <f>ROUND(I917*H917,2)</f>
        <v>0</v>
      </c>
      <c r="BL917" s="16" t="s">
        <v>285</v>
      </c>
      <c r="BM917" s="16" t="s">
        <v>978</v>
      </c>
    </row>
    <row r="918" s="11" customFormat="1">
      <c r="B918" s="210"/>
      <c r="C918" s="211"/>
      <c r="D918" s="212" t="s">
        <v>150</v>
      </c>
      <c r="E918" s="213" t="s">
        <v>1</v>
      </c>
      <c r="F918" s="214" t="s">
        <v>253</v>
      </c>
      <c r="G918" s="211"/>
      <c r="H918" s="213" t="s">
        <v>1</v>
      </c>
      <c r="I918" s="215"/>
      <c r="J918" s="211"/>
      <c r="K918" s="211"/>
      <c r="L918" s="216"/>
      <c r="M918" s="217"/>
      <c r="N918" s="218"/>
      <c r="O918" s="218"/>
      <c r="P918" s="218"/>
      <c r="Q918" s="218"/>
      <c r="R918" s="218"/>
      <c r="S918" s="218"/>
      <c r="T918" s="219"/>
      <c r="AT918" s="220" t="s">
        <v>150</v>
      </c>
      <c r="AU918" s="220" t="s">
        <v>80</v>
      </c>
      <c r="AV918" s="11" t="s">
        <v>78</v>
      </c>
      <c r="AW918" s="11" t="s">
        <v>35</v>
      </c>
      <c r="AX918" s="11" t="s">
        <v>73</v>
      </c>
      <c r="AY918" s="220" t="s">
        <v>141</v>
      </c>
    </row>
    <row r="919" s="11" customFormat="1">
      <c r="B919" s="210"/>
      <c r="C919" s="211"/>
      <c r="D919" s="212" t="s">
        <v>150</v>
      </c>
      <c r="E919" s="213" t="s">
        <v>1</v>
      </c>
      <c r="F919" s="214" t="s">
        <v>254</v>
      </c>
      <c r="G919" s="211"/>
      <c r="H919" s="213" t="s">
        <v>1</v>
      </c>
      <c r="I919" s="215"/>
      <c r="J919" s="211"/>
      <c r="K919" s="211"/>
      <c r="L919" s="216"/>
      <c r="M919" s="217"/>
      <c r="N919" s="218"/>
      <c r="O919" s="218"/>
      <c r="P919" s="218"/>
      <c r="Q919" s="218"/>
      <c r="R919" s="218"/>
      <c r="S919" s="218"/>
      <c r="T919" s="219"/>
      <c r="AT919" s="220" t="s">
        <v>150</v>
      </c>
      <c r="AU919" s="220" t="s">
        <v>80</v>
      </c>
      <c r="AV919" s="11" t="s">
        <v>78</v>
      </c>
      <c r="AW919" s="11" t="s">
        <v>35</v>
      </c>
      <c r="AX919" s="11" t="s">
        <v>73</v>
      </c>
      <c r="AY919" s="220" t="s">
        <v>141</v>
      </c>
    </row>
    <row r="920" s="11" customFormat="1">
      <c r="B920" s="210"/>
      <c r="C920" s="211"/>
      <c r="D920" s="212" t="s">
        <v>150</v>
      </c>
      <c r="E920" s="213" t="s">
        <v>1</v>
      </c>
      <c r="F920" s="214" t="s">
        <v>255</v>
      </c>
      <c r="G920" s="211"/>
      <c r="H920" s="213" t="s">
        <v>1</v>
      </c>
      <c r="I920" s="215"/>
      <c r="J920" s="211"/>
      <c r="K920" s="211"/>
      <c r="L920" s="216"/>
      <c r="M920" s="217"/>
      <c r="N920" s="218"/>
      <c r="O920" s="218"/>
      <c r="P920" s="218"/>
      <c r="Q920" s="218"/>
      <c r="R920" s="218"/>
      <c r="S920" s="218"/>
      <c r="T920" s="219"/>
      <c r="AT920" s="220" t="s">
        <v>150</v>
      </c>
      <c r="AU920" s="220" t="s">
        <v>80</v>
      </c>
      <c r="AV920" s="11" t="s">
        <v>78</v>
      </c>
      <c r="AW920" s="11" t="s">
        <v>35</v>
      </c>
      <c r="AX920" s="11" t="s">
        <v>73</v>
      </c>
      <c r="AY920" s="220" t="s">
        <v>141</v>
      </c>
    </row>
    <row r="921" s="11" customFormat="1">
      <c r="B921" s="210"/>
      <c r="C921" s="211"/>
      <c r="D921" s="212" t="s">
        <v>150</v>
      </c>
      <c r="E921" s="213" t="s">
        <v>1</v>
      </c>
      <c r="F921" s="214" t="s">
        <v>263</v>
      </c>
      <c r="G921" s="211"/>
      <c r="H921" s="213" t="s">
        <v>1</v>
      </c>
      <c r="I921" s="215"/>
      <c r="J921" s="211"/>
      <c r="K921" s="211"/>
      <c r="L921" s="216"/>
      <c r="M921" s="217"/>
      <c r="N921" s="218"/>
      <c r="O921" s="218"/>
      <c r="P921" s="218"/>
      <c r="Q921" s="218"/>
      <c r="R921" s="218"/>
      <c r="S921" s="218"/>
      <c r="T921" s="219"/>
      <c r="AT921" s="220" t="s">
        <v>150</v>
      </c>
      <c r="AU921" s="220" t="s">
        <v>80</v>
      </c>
      <c r="AV921" s="11" t="s">
        <v>78</v>
      </c>
      <c r="AW921" s="11" t="s">
        <v>35</v>
      </c>
      <c r="AX921" s="11" t="s">
        <v>73</v>
      </c>
      <c r="AY921" s="220" t="s">
        <v>141</v>
      </c>
    </row>
    <row r="922" s="11" customFormat="1">
      <c r="B922" s="210"/>
      <c r="C922" s="211"/>
      <c r="D922" s="212" t="s">
        <v>150</v>
      </c>
      <c r="E922" s="213" t="s">
        <v>1</v>
      </c>
      <c r="F922" s="214" t="s">
        <v>256</v>
      </c>
      <c r="G922" s="211"/>
      <c r="H922" s="213" t="s">
        <v>1</v>
      </c>
      <c r="I922" s="215"/>
      <c r="J922" s="211"/>
      <c r="K922" s="211"/>
      <c r="L922" s="216"/>
      <c r="M922" s="217"/>
      <c r="N922" s="218"/>
      <c r="O922" s="218"/>
      <c r="P922" s="218"/>
      <c r="Q922" s="218"/>
      <c r="R922" s="218"/>
      <c r="S922" s="218"/>
      <c r="T922" s="219"/>
      <c r="AT922" s="220" t="s">
        <v>150</v>
      </c>
      <c r="AU922" s="220" t="s">
        <v>80</v>
      </c>
      <c r="AV922" s="11" t="s">
        <v>78</v>
      </c>
      <c r="AW922" s="11" t="s">
        <v>35</v>
      </c>
      <c r="AX922" s="11" t="s">
        <v>73</v>
      </c>
      <c r="AY922" s="220" t="s">
        <v>141</v>
      </c>
    </row>
    <row r="923" s="12" customFormat="1">
      <c r="B923" s="221"/>
      <c r="C923" s="222"/>
      <c r="D923" s="212" t="s">
        <v>150</v>
      </c>
      <c r="E923" s="223" t="s">
        <v>1</v>
      </c>
      <c r="F923" s="224" t="s">
        <v>78</v>
      </c>
      <c r="G923" s="222"/>
      <c r="H923" s="225">
        <v>1</v>
      </c>
      <c r="I923" s="226"/>
      <c r="J923" s="222"/>
      <c r="K923" s="222"/>
      <c r="L923" s="227"/>
      <c r="M923" s="228"/>
      <c r="N923" s="229"/>
      <c r="O923" s="229"/>
      <c r="P923" s="229"/>
      <c r="Q923" s="229"/>
      <c r="R923" s="229"/>
      <c r="S923" s="229"/>
      <c r="T923" s="230"/>
      <c r="AT923" s="231" t="s">
        <v>150</v>
      </c>
      <c r="AU923" s="231" t="s">
        <v>80</v>
      </c>
      <c r="AV923" s="12" t="s">
        <v>80</v>
      </c>
      <c r="AW923" s="12" t="s">
        <v>35</v>
      </c>
      <c r="AX923" s="12" t="s">
        <v>78</v>
      </c>
      <c r="AY923" s="231" t="s">
        <v>141</v>
      </c>
    </row>
    <row r="924" s="1" customFormat="1" ht="14.4" customHeight="1">
      <c r="B924" s="37"/>
      <c r="C924" s="254" t="s">
        <v>979</v>
      </c>
      <c r="D924" s="254" t="s">
        <v>298</v>
      </c>
      <c r="E924" s="255" t="s">
        <v>980</v>
      </c>
      <c r="F924" s="256" t="s">
        <v>981</v>
      </c>
      <c r="G924" s="257" t="s">
        <v>479</v>
      </c>
      <c r="H924" s="258">
        <v>1</v>
      </c>
      <c r="I924" s="259"/>
      <c r="J924" s="260">
        <f>ROUND(I924*H924,2)</f>
        <v>0</v>
      </c>
      <c r="K924" s="256" t="s">
        <v>973</v>
      </c>
      <c r="L924" s="261"/>
      <c r="M924" s="262" t="s">
        <v>1</v>
      </c>
      <c r="N924" s="263" t="s">
        <v>44</v>
      </c>
      <c r="O924" s="78"/>
      <c r="P924" s="207">
        <f>O924*H924</f>
        <v>0</v>
      </c>
      <c r="Q924" s="207">
        <v>0.0030000000000000001</v>
      </c>
      <c r="R924" s="207">
        <f>Q924*H924</f>
        <v>0.0030000000000000001</v>
      </c>
      <c r="S924" s="207">
        <v>0</v>
      </c>
      <c r="T924" s="208">
        <f>S924*H924</f>
        <v>0</v>
      </c>
      <c r="AR924" s="16" t="s">
        <v>422</v>
      </c>
      <c r="AT924" s="16" t="s">
        <v>298</v>
      </c>
      <c r="AU924" s="16" t="s">
        <v>80</v>
      </c>
      <c r="AY924" s="16" t="s">
        <v>141</v>
      </c>
      <c r="BE924" s="209">
        <f>IF(N924="základní",J924,0)</f>
        <v>0</v>
      </c>
      <c r="BF924" s="209">
        <f>IF(N924="snížená",J924,0)</f>
        <v>0</v>
      </c>
      <c r="BG924" s="209">
        <f>IF(N924="zákl. přenesená",J924,0)</f>
        <v>0</v>
      </c>
      <c r="BH924" s="209">
        <f>IF(N924="sníž. přenesená",J924,0)</f>
        <v>0</v>
      </c>
      <c r="BI924" s="209">
        <f>IF(N924="nulová",J924,0)</f>
        <v>0</v>
      </c>
      <c r="BJ924" s="16" t="s">
        <v>78</v>
      </c>
      <c r="BK924" s="209">
        <f>ROUND(I924*H924,2)</f>
        <v>0</v>
      </c>
      <c r="BL924" s="16" t="s">
        <v>285</v>
      </c>
      <c r="BM924" s="16" t="s">
        <v>982</v>
      </c>
    </row>
    <row r="925" s="11" customFormat="1">
      <c r="B925" s="210"/>
      <c r="C925" s="211"/>
      <c r="D925" s="212" t="s">
        <v>150</v>
      </c>
      <c r="E925" s="213" t="s">
        <v>1</v>
      </c>
      <c r="F925" s="214" t="s">
        <v>253</v>
      </c>
      <c r="G925" s="211"/>
      <c r="H925" s="213" t="s">
        <v>1</v>
      </c>
      <c r="I925" s="215"/>
      <c r="J925" s="211"/>
      <c r="K925" s="211"/>
      <c r="L925" s="216"/>
      <c r="M925" s="217"/>
      <c r="N925" s="218"/>
      <c r="O925" s="218"/>
      <c r="P925" s="218"/>
      <c r="Q925" s="218"/>
      <c r="R925" s="218"/>
      <c r="S925" s="218"/>
      <c r="T925" s="219"/>
      <c r="AT925" s="220" t="s">
        <v>150</v>
      </c>
      <c r="AU925" s="220" t="s">
        <v>80</v>
      </c>
      <c r="AV925" s="11" t="s">
        <v>78</v>
      </c>
      <c r="AW925" s="11" t="s">
        <v>35</v>
      </c>
      <c r="AX925" s="11" t="s">
        <v>73</v>
      </c>
      <c r="AY925" s="220" t="s">
        <v>141</v>
      </c>
    </row>
    <row r="926" s="11" customFormat="1">
      <c r="B926" s="210"/>
      <c r="C926" s="211"/>
      <c r="D926" s="212" t="s">
        <v>150</v>
      </c>
      <c r="E926" s="213" t="s">
        <v>1</v>
      </c>
      <c r="F926" s="214" t="s">
        <v>254</v>
      </c>
      <c r="G926" s="211"/>
      <c r="H926" s="213" t="s">
        <v>1</v>
      </c>
      <c r="I926" s="215"/>
      <c r="J926" s="211"/>
      <c r="K926" s="211"/>
      <c r="L926" s="216"/>
      <c r="M926" s="217"/>
      <c r="N926" s="218"/>
      <c r="O926" s="218"/>
      <c r="P926" s="218"/>
      <c r="Q926" s="218"/>
      <c r="R926" s="218"/>
      <c r="S926" s="218"/>
      <c r="T926" s="219"/>
      <c r="AT926" s="220" t="s">
        <v>150</v>
      </c>
      <c r="AU926" s="220" t="s">
        <v>80</v>
      </c>
      <c r="AV926" s="11" t="s">
        <v>78</v>
      </c>
      <c r="AW926" s="11" t="s">
        <v>35</v>
      </c>
      <c r="AX926" s="11" t="s">
        <v>73</v>
      </c>
      <c r="AY926" s="220" t="s">
        <v>141</v>
      </c>
    </row>
    <row r="927" s="11" customFormat="1">
      <c r="B927" s="210"/>
      <c r="C927" s="211"/>
      <c r="D927" s="212" t="s">
        <v>150</v>
      </c>
      <c r="E927" s="213" t="s">
        <v>1</v>
      </c>
      <c r="F927" s="214" t="s">
        <v>255</v>
      </c>
      <c r="G927" s="211"/>
      <c r="H927" s="213" t="s">
        <v>1</v>
      </c>
      <c r="I927" s="215"/>
      <c r="J927" s="211"/>
      <c r="K927" s="211"/>
      <c r="L927" s="216"/>
      <c r="M927" s="217"/>
      <c r="N927" s="218"/>
      <c r="O927" s="218"/>
      <c r="P927" s="218"/>
      <c r="Q927" s="218"/>
      <c r="R927" s="218"/>
      <c r="S927" s="218"/>
      <c r="T927" s="219"/>
      <c r="AT927" s="220" t="s">
        <v>150</v>
      </c>
      <c r="AU927" s="220" t="s">
        <v>80</v>
      </c>
      <c r="AV927" s="11" t="s">
        <v>78</v>
      </c>
      <c r="AW927" s="11" t="s">
        <v>35</v>
      </c>
      <c r="AX927" s="11" t="s">
        <v>73</v>
      </c>
      <c r="AY927" s="220" t="s">
        <v>141</v>
      </c>
    </row>
    <row r="928" s="11" customFormat="1">
      <c r="B928" s="210"/>
      <c r="C928" s="211"/>
      <c r="D928" s="212" t="s">
        <v>150</v>
      </c>
      <c r="E928" s="213" t="s">
        <v>1</v>
      </c>
      <c r="F928" s="214" t="s">
        <v>263</v>
      </c>
      <c r="G928" s="211"/>
      <c r="H928" s="213" t="s">
        <v>1</v>
      </c>
      <c r="I928" s="215"/>
      <c r="J928" s="211"/>
      <c r="K928" s="211"/>
      <c r="L928" s="216"/>
      <c r="M928" s="217"/>
      <c r="N928" s="218"/>
      <c r="O928" s="218"/>
      <c r="P928" s="218"/>
      <c r="Q928" s="218"/>
      <c r="R928" s="218"/>
      <c r="S928" s="218"/>
      <c r="T928" s="219"/>
      <c r="AT928" s="220" t="s">
        <v>150</v>
      </c>
      <c r="AU928" s="220" t="s">
        <v>80</v>
      </c>
      <c r="AV928" s="11" t="s">
        <v>78</v>
      </c>
      <c r="AW928" s="11" t="s">
        <v>35</v>
      </c>
      <c r="AX928" s="11" t="s">
        <v>73</v>
      </c>
      <c r="AY928" s="220" t="s">
        <v>141</v>
      </c>
    </row>
    <row r="929" s="11" customFormat="1">
      <c r="B929" s="210"/>
      <c r="C929" s="211"/>
      <c r="D929" s="212" t="s">
        <v>150</v>
      </c>
      <c r="E929" s="213" t="s">
        <v>1</v>
      </c>
      <c r="F929" s="214" t="s">
        <v>256</v>
      </c>
      <c r="G929" s="211"/>
      <c r="H929" s="213" t="s">
        <v>1</v>
      </c>
      <c r="I929" s="215"/>
      <c r="J929" s="211"/>
      <c r="K929" s="211"/>
      <c r="L929" s="216"/>
      <c r="M929" s="217"/>
      <c r="N929" s="218"/>
      <c r="O929" s="218"/>
      <c r="P929" s="218"/>
      <c r="Q929" s="218"/>
      <c r="R929" s="218"/>
      <c r="S929" s="218"/>
      <c r="T929" s="219"/>
      <c r="AT929" s="220" t="s">
        <v>150</v>
      </c>
      <c r="AU929" s="220" t="s">
        <v>80</v>
      </c>
      <c r="AV929" s="11" t="s">
        <v>78</v>
      </c>
      <c r="AW929" s="11" t="s">
        <v>35</v>
      </c>
      <c r="AX929" s="11" t="s">
        <v>73</v>
      </c>
      <c r="AY929" s="220" t="s">
        <v>141</v>
      </c>
    </row>
    <row r="930" s="12" customFormat="1">
      <c r="B930" s="221"/>
      <c r="C930" s="222"/>
      <c r="D930" s="212" t="s">
        <v>150</v>
      </c>
      <c r="E930" s="223" t="s">
        <v>1</v>
      </c>
      <c r="F930" s="224" t="s">
        <v>78</v>
      </c>
      <c r="G930" s="222"/>
      <c r="H930" s="225">
        <v>1</v>
      </c>
      <c r="I930" s="226"/>
      <c r="J930" s="222"/>
      <c r="K930" s="222"/>
      <c r="L930" s="227"/>
      <c r="M930" s="228"/>
      <c r="N930" s="229"/>
      <c r="O930" s="229"/>
      <c r="P930" s="229"/>
      <c r="Q930" s="229"/>
      <c r="R930" s="229"/>
      <c r="S930" s="229"/>
      <c r="T930" s="230"/>
      <c r="AT930" s="231" t="s">
        <v>150</v>
      </c>
      <c r="AU930" s="231" t="s">
        <v>80</v>
      </c>
      <c r="AV930" s="12" t="s">
        <v>80</v>
      </c>
      <c r="AW930" s="12" t="s">
        <v>35</v>
      </c>
      <c r="AX930" s="12" t="s">
        <v>78</v>
      </c>
      <c r="AY930" s="231" t="s">
        <v>141</v>
      </c>
    </row>
    <row r="931" s="1" customFormat="1" ht="14.4" customHeight="1">
      <c r="B931" s="37"/>
      <c r="C931" s="198" t="s">
        <v>983</v>
      </c>
      <c r="D931" s="198" t="s">
        <v>143</v>
      </c>
      <c r="E931" s="199" t="s">
        <v>984</v>
      </c>
      <c r="F931" s="200" t="s">
        <v>985</v>
      </c>
      <c r="G931" s="201" t="s">
        <v>556</v>
      </c>
      <c r="H931" s="202">
        <v>1</v>
      </c>
      <c r="I931" s="203"/>
      <c r="J931" s="204">
        <f>ROUND(I931*H931,2)</f>
        <v>0</v>
      </c>
      <c r="K931" s="200" t="s">
        <v>147</v>
      </c>
      <c r="L931" s="42"/>
      <c r="M931" s="205" t="s">
        <v>1</v>
      </c>
      <c r="N931" s="206" t="s">
        <v>44</v>
      </c>
      <c r="O931" s="78"/>
      <c r="P931" s="207">
        <f>O931*H931</f>
        <v>0</v>
      </c>
      <c r="Q931" s="207">
        <v>0</v>
      </c>
      <c r="R931" s="207">
        <f>Q931*H931</f>
        <v>0</v>
      </c>
      <c r="S931" s="207">
        <v>0.017069999999999998</v>
      </c>
      <c r="T931" s="208">
        <f>S931*H931</f>
        <v>0.017069999999999998</v>
      </c>
      <c r="AR931" s="16" t="s">
        <v>285</v>
      </c>
      <c r="AT931" s="16" t="s">
        <v>143</v>
      </c>
      <c r="AU931" s="16" t="s">
        <v>80</v>
      </c>
      <c r="AY931" s="16" t="s">
        <v>141</v>
      </c>
      <c r="BE931" s="209">
        <f>IF(N931="základní",J931,0)</f>
        <v>0</v>
      </c>
      <c r="BF931" s="209">
        <f>IF(N931="snížená",J931,0)</f>
        <v>0</v>
      </c>
      <c r="BG931" s="209">
        <f>IF(N931="zákl. přenesená",J931,0)</f>
        <v>0</v>
      </c>
      <c r="BH931" s="209">
        <f>IF(N931="sníž. přenesená",J931,0)</f>
        <v>0</v>
      </c>
      <c r="BI931" s="209">
        <f>IF(N931="nulová",J931,0)</f>
        <v>0</v>
      </c>
      <c r="BJ931" s="16" t="s">
        <v>78</v>
      </c>
      <c r="BK931" s="209">
        <f>ROUND(I931*H931,2)</f>
        <v>0</v>
      </c>
      <c r="BL931" s="16" t="s">
        <v>285</v>
      </c>
      <c r="BM931" s="16" t="s">
        <v>986</v>
      </c>
    </row>
    <row r="932" s="11" customFormat="1">
      <c r="B932" s="210"/>
      <c r="C932" s="211"/>
      <c r="D932" s="212" t="s">
        <v>150</v>
      </c>
      <c r="E932" s="213" t="s">
        <v>1</v>
      </c>
      <c r="F932" s="214" t="s">
        <v>272</v>
      </c>
      <c r="G932" s="211"/>
      <c r="H932" s="213" t="s">
        <v>1</v>
      </c>
      <c r="I932" s="215"/>
      <c r="J932" s="211"/>
      <c r="K932" s="211"/>
      <c r="L932" s="216"/>
      <c r="M932" s="217"/>
      <c r="N932" s="218"/>
      <c r="O932" s="218"/>
      <c r="P932" s="218"/>
      <c r="Q932" s="218"/>
      <c r="R932" s="218"/>
      <c r="S932" s="218"/>
      <c r="T932" s="219"/>
      <c r="AT932" s="220" t="s">
        <v>150</v>
      </c>
      <c r="AU932" s="220" t="s">
        <v>80</v>
      </c>
      <c r="AV932" s="11" t="s">
        <v>78</v>
      </c>
      <c r="AW932" s="11" t="s">
        <v>35</v>
      </c>
      <c r="AX932" s="11" t="s">
        <v>73</v>
      </c>
      <c r="AY932" s="220" t="s">
        <v>141</v>
      </c>
    </row>
    <row r="933" s="12" customFormat="1">
      <c r="B933" s="221"/>
      <c r="C933" s="222"/>
      <c r="D933" s="212" t="s">
        <v>150</v>
      </c>
      <c r="E933" s="223" t="s">
        <v>1</v>
      </c>
      <c r="F933" s="224" t="s">
        <v>987</v>
      </c>
      <c r="G933" s="222"/>
      <c r="H933" s="225">
        <v>1</v>
      </c>
      <c r="I933" s="226"/>
      <c r="J933" s="222"/>
      <c r="K933" s="222"/>
      <c r="L933" s="227"/>
      <c r="M933" s="228"/>
      <c r="N933" s="229"/>
      <c r="O933" s="229"/>
      <c r="P933" s="229"/>
      <c r="Q933" s="229"/>
      <c r="R933" s="229"/>
      <c r="S933" s="229"/>
      <c r="T933" s="230"/>
      <c r="AT933" s="231" t="s">
        <v>150</v>
      </c>
      <c r="AU933" s="231" t="s">
        <v>80</v>
      </c>
      <c r="AV933" s="12" t="s">
        <v>80</v>
      </c>
      <c r="AW933" s="12" t="s">
        <v>35</v>
      </c>
      <c r="AX933" s="12" t="s">
        <v>78</v>
      </c>
      <c r="AY933" s="231" t="s">
        <v>141</v>
      </c>
    </row>
    <row r="934" s="1" customFormat="1" ht="14.4" customHeight="1">
      <c r="B934" s="37"/>
      <c r="C934" s="198" t="s">
        <v>988</v>
      </c>
      <c r="D934" s="198" t="s">
        <v>143</v>
      </c>
      <c r="E934" s="199" t="s">
        <v>989</v>
      </c>
      <c r="F934" s="200" t="s">
        <v>990</v>
      </c>
      <c r="G934" s="201" t="s">
        <v>556</v>
      </c>
      <c r="H934" s="202">
        <v>1</v>
      </c>
      <c r="I934" s="203"/>
      <c r="J934" s="204">
        <f>ROUND(I934*H934,2)</f>
        <v>0</v>
      </c>
      <c r="K934" s="200" t="s">
        <v>147</v>
      </c>
      <c r="L934" s="42"/>
      <c r="M934" s="205" t="s">
        <v>1</v>
      </c>
      <c r="N934" s="206" t="s">
        <v>44</v>
      </c>
      <c r="O934" s="78"/>
      <c r="P934" s="207">
        <f>O934*H934</f>
        <v>0</v>
      </c>
      <c r="Q934" s="207">
        <v>0.0049300000000000004</v>
      </c>
      <c r="R934" s="207">
        <f>Q934*H934</f>
        <v>0.0049300000000000004</v>
      </c>
      <c r="S934" s="207">
        <v>0</v>
      </c>
      <c r="T934" s="208">
        <f>S934*H934</f>
        <v>0</v>
      </c>
      <c r="AR934" s="16" t="s">
        <v>285</v>
      </c>
      <c r="AT934" s="16" t="s">
        <v>143</v>
      </c>
      <c r="AU934" s="16" t="s">
        <v>80</v>
      </c>
      <c r="AY934" s="16" t="s">
        <v>141</v>
      </c>
      <c r="BE934" s="209">
        <f>IF(N934="základní",J934,0)</f>
        <v>0</v>
      </c>
      <c r="BF934" s="209">
        <f>IF(N934="snížená",J934,0)</f>
        <v>0</v>
      </c>
      <c r="BG934" s="209">
        <f>IF(N934="zákl. přenesená",J934,0)</f>
        <v>0</v>
      </c>
      <c r="BH934" s="209">
        <f>IF(N934="sníž. přenesená",J934,0)</f>
        <v>0</v>
      </c>
      <c r="BI934" s="209">
        <f>IF(N934="nulová",J934,0)</f>
        <v>0</v>
      </c>
      <c r="BJ934" s="16" t="s">
        <v>78</v>
      </c>
      <c r="BK934" s="209">
        <f>ROUND(I934*H934,2)</f>
        <v>0</v>
      </c>
      <c r="BL934" s="16" t="s">
        <v>285</v>
      </c>
      <c r="BM934" s="16" t="s">
        <v>991</v>
      </c>
    </row>
    <row r="935" s="11" customFormat="1">
      <c r="B935" s="210"/>
      <c r="C935" s="211"/>
      <c r="D935" s="212" t="s">
        <v>150</v>
      </c>
      <c r="E935" s="213" t="s">
        <v>1</v>
      </c>
      <c r="F935" s="214" t="s">
        <v>361</v>
      </c>
      <c r="G935" s="211"/>
      <c r="H935" s="213" t="s">
        <v>1</v>
      </c>
      <c r="I935" s="215"/>
      <c r="J935" s="211"/>
      <c r="K935" s="211"/>
      <c r="L935" s="216"/>
      <c r="M935" s="217"/>
      <c r="N935" s="218"/>
      <c r="O935" s="218"/>
      <c r="P935" s="218"/>
      <c r="Q935" s="218"/>
      <c r="R935" s="218"/>
      <c r="S935" s="218"/>
      <c r="T935" s="219"/>
      <c r="AT935" s="220" t="s">
        <v>150</v>
      </c>
      <c r="AU935" s="220" t="s">
        <v>80</v>
      </c>
      <c r="AV935" s="11" t="s">
        <v>78</v>
      </c>
      <c r="AW935" s="11" t="s">
        <v>35</v>
      </c>
      <c r="AX935" s="11" t="s">
        <v>73</v>
      </c>
      <c r="AY935" s="220" t="s">
        <v>141</v>
      </c>
    </row>
    <row r="936" s="11" customFormat="1">
      <c r="B936" s="210"/>
      <c r="C936" s="211"/>
      <c r="D936" s="212" t="s">
        <v>150</v>
      </c>
      <c r="E936" s="213" t="s">
        <v>1</v>
      </c>
      <c r="F936" s="214" t="s">
        <v>362</v>
      </c>
      <c r="G936" s="211"/>
      <c r="H936" s="213" t="s">
        <v>1</v>
      </c>
      <c r="I936" s="215"/>
      <c r="J936" s="211"/>
      <c r="K936" s="211"/>
      <c r="L936" s="216"/>
      <c r="M936" s="217"/>
      <c r="N936" s="218"/>
      <c r="O936" s="218"/>
      <c r="P936" s="218"/>
      <c r="Q936" s="218"/>
      <c r="R936" s="218"/>
      <c r="S936" s="218"/>
      <c r="T936" s="219"/>
      <c r="AT936" s="220" t="s">
        <v>150</v>
      </c>
      <c r="AU936" s="220" t="s">
        <v>80</v>
      </c>
      <c r="AV936" s="11" t="s">
        <v>78</v>
      </c>
      <c r="AW936" s="11" t="s">
        <v>35</v>
      </c>
      <c r="AX936" s="11" t="s">
        <v>73</v>
      </c>
      <c r="AY936" s="220" t="s">
        <v>141</v>
      </c>
    </row>
    <row r="937" s="11" customFormat="1">
      <c r="B937" s="210"/>
      <c r="C937" s="211"/>
      <c r="D937" s="212" t="s">
        <v>150</v>
      </c>
      <c r="E937" s="213" t="s">
        <v>1</v>
      </c>
      <c r="F937" s="214" t="s">
        <v>337</v>
      </c>
      <c r="G937" s="211"/>
      <c r="H937" s="213" t="s">
        <v>1</v>
      </c>
      <c r="I937" s="215"/>
      <c r="J937" s="211"/>
      <c r="K937" s="211"/>
      <c r="L937" s="216"/>
      <c r="M937" s="217"/>
      <c r="N937" s="218"/>
      <c r="O937" s="218"/>
      <c r="P937" s="218"/>
      <c r="Q937" s="218"/>
      <c r="R937" s="218"/>
      <c r="S937" s="218"/>
      <c r="T937" s="219"/>
      <c r="AT937" s="220" t="s">
        <v>150</v>
      </c>
      <c r="AU937" s="220" t="s">
        <v>80</v>
      </c>
      <c r="AV937" s="11" t="s">
        <v>78</v>
      </c>
      <c r="AW937" s="11" t="s">
        <v>35</v>
      </c>
      <c r="AX937" s="11" t="s">
        <v>73</v>
      </c>
      <c r="AY937" s="220" t="s">
        <v>141</v>
      </c>
    </row>
    <row r="938" s="11" customFormat="1">
      <c r="B938" s="210"/>
      <c r="C938" s="211"/>
      <c r="D938" s="212" t="s">
        <v>150</v>
      </c>
      <c r="E938" s="213" t="s">
        <v>1</v>
      </c>
      <c r="F938" s="214" t="s">
        <v>992</v>
      </c>
      <c r="G938" s="211"/>
      <c r="H938" s="213" t="s">
        <v>1</v>
      </c>
      <c r="I938" s="215"/>
      <c r="J938" s="211"/>
      <c r="K938" s="211"/>
      <c r="L938" s="216"/>
      <c r="M938" s="217"/>
      <c r="N938" s="218"/>
      <c r="O938" s="218"/>
      <c r="P938" s="218"/>
      <c r="Q938" s="218"/>
      <c r="R938" s="218"/>
      <c r="S938" s="218"/>
      <c r="T938" s="219"/>
      <c r="AT938" s="220" t="s">
        <v>150</v>
      </c>
      <c r="AU938" s="220" t="s">
        <v>80</v>
      </c>
      <c r="AV938" s="11" t="s">
        <v>78</v>
      </c>
      <c r="AW938" s="11" t="s">
        <v>35</v>
      </c>
      <c r="AX938" s="11" t="s">
        <v>73</v>
      </c>
      <c r="AY938" s="220" t="s">
        <v>141</v>
      </c>
    </row>
    <row r="939" s="12" customFormat="1">
      <c r="B939" s="221"/>
      <c r="C939" s="222"/>
      <c r="D939" s="212" t="s">
        <v>150</v>
      </c>
      <c r="E939" s="223" t="s">
        <v>1</v>
      </c>
      <c r="F939" s="224" t="s">
        <v>993</v>
      </c>
      <c r="G939" s="222"/>
      <c r="H939" s="225">
        <v>1</v>
      </c>
      <c r="I939" s="226"/>
      <c r="J939" s="222"/>
      <c r="K939" s="222"/>
      <c r="L939" s="227"/>
      <c r="M939" s="228"/>
      <c r="N939" s="229"/>
      <c r="O939" s="229"/>
      <c r="P939" s="229"/>
      <c r="Q939" s="229"/>
      <c r="R939" s="229"/>
      <c r="S939" s="229"/>
      <c r="T939" s="230"/>
      <c r="AT939" s="231" t="s">
        <v>150</v>
      </c>
      <c r="AU939" s="231" t="s">
        <v>80</v>
      </c>
      <c r="AV939" s="12" t="s">
        <v>80</v>
      </c>
      <c r="AW939" s="12" t="s">
        <v>35</v>
      </c>
      <c r="AX939" s="12" t="s">
        <v>78</v>
      </c>
      <c r="AY939" s="231" t="s">
        <v>141</v>
      </c>
    </row>
    <row r="940" s="1" customFormat="1" ht="14.4" customHeight="1">
      <c r="B940" s="37"/>
      <c r="C940" s="254" t="s">
        <v>994</v>
      </c>
      <c r="D940" s="254" t="s">
        <v>298</v>
      </c>
      <c r="E940" s="255" t="s">
        <v>995</v>
      </c>
      <c r="F940" s="256" t="s">
        <v>996</v>
      </c>
      <c r="G940" s="257" t="s">
        <v>479</v>
      </c>
      <c r="H940" s="258">
        <v>1</v>
      </c>
      <c r="I940" s="259"/>
      <c r="J940" s="260">
        <f>ROUND(I940*H940,2)</f>
        <v>0</v>
      </c>
      <c r="K940" s="256" t="s">
        <v>147</v>
      </c>
      <c r="L940" s="261"/>
      <c r="M940" s="262" t="s">
        <v>1</v>
      </c>
      <c r="N940" s="263" t="s">
        <v>44</v>
      </c>
      <c r="O940" s="78"/>
      <c r="P940" s="207">
        <f>O940*H940</f>
        <v>0</v>
      </c>
      <c r="Q940" s="207">
        <v>0.00023000000000000001</v>
      </c>
      <c r="R940" s="207">
        <f>Q940*H940</f>
        <v>0.00023000000000000001</v>
      </c>
      <c r="S940" s="207">
        <v>0</v>
      </c>
      <c r="T940" s="208">
        <f>S940*H940</f>
        <v>0</v>
      </c>
      <c r="AR940" s="16" t="s">
        <v>422</v>
      </c>
      <c r="AT940" s="16" t="s">
        <v>298</v>
      </c>
      <c r="AU940" s="16" t="s">
        <v>80</v>
      </c>
      <c r="AY940" s="16" t="s">
        <v>141</v>
      </c>
      <c r="BE940" s="209">
        <f>IF(N940="základní",J940,0)</f>
        <v>0</v>
      </c>
      <c r="BF940" s="209">
        <f>IF(N940="snížená",J940,0)</f>
        <v>0</v>
      </c>
      <c r="BG940" s="209">
        <f>IF(N940="zákl. přenesená",J940,0)</f>
        <v>0</v>
      </c>
      <c r="BH940" s="209">
        <f>IF(N940="sníž. přenesená",J940,0)</f>
        <v>0</v>
      </c>
      <c r="BI940" s="209">
        <f>IF(N940="nulová",J940,0)</f>
        <v>0</v>
      </c>
      <c r="BJ940" s="16" t="s">
        <v>78</v>
      </c>
      <c r="BK940" s="209">
        <f>ROUND(I940*H940,2)</f>
        <v>0</v>
      </c>
      <c r="BL940" s="16" t="s">
        <v>285</v>
      </c>
      <c r="BM940" s="16" t="s">
        <v>997</v>
      </c>
    </row>
    <row r="941" s="1" customFormat="1" ht="14.4" customHeight="1">
      <c r="B941" s="37"/>
      <c r="C941" s="254" t="s">
        <v>998</v>
      </c>
      <c r="D941" s="254" t="s">
        <v>298</v>
      </c>
      <c r="E941" s="255" t="s">
        <v>999</v>
      </c>
      <c r="F941" s="256" t="s">
        <v>1000</v>
      </c>
      <c r="G941" s="257" t="s">
        <v>479</v>
      </c>
      <c r="H941" s="258">
        <v>1</v>
      </c>
      <c r="I941" s="259"/>
      <c r="J941" s="260">
        <f>ROUND(I941*H941,2)</f>
        <v>0</v>
      </c>
      <c r="K941" s="256" t="s">
        <v>147</v>
      </c>
      <c r="L941" s="261"/>
      <c r="M941" s="262" t="s">
        <v>1</v>
      </c>
      <c r="N941" s="263" t="s">
        <v>44</v>
      </c>
      <c r="O941" s="78"/>
      <c r="P941" s="207">
        <f>O941*H941</f>
        <v>0</v>
      </c>
      <c r="Q941" s="207">
        <v>0.00044000000000000002</v>
      </c>
      <c r="R941" s="207">
        <f>Q941*H941</f>
        <v>0.00044000000000000002</v>
      </c>
      <c r="S941" s="207">
        <v>0</v>
      </c>
      <c r="T941" s="208">
        <f>S941*H941</f>
        <v>0</v>
      </c>
      <c r="AR941" s="16" t="s">
        <v>422</v>
      </c>
      <c r="AT941" s="16" t="s">
        <v>298</v>
      </c>
      <c r="AU941" s="16" t="s">
        <v>80</v>
      </c>
      <c r="AY941" s="16" t="s">
        <v>141</v>
      </c>
      <c r="BE941" s="209">
        <f>IF(N941="základní",J941,0)</f>
        <v>0</v>
      </c>
      <c r="BF941" s="209">
        <f>IF(N941="snížená",J941,0)</f>
        <v>0</v>
      </c>
      <c r="BG941" s="209">
        <f>IF(N941="zákl. přenesená",J941,0)</f>
        <v>0</v>
      </c>
      <c r="BH941" s="209">
        <f>IF(N941="sníž. přenesená",J941,0)</f>
        <v>0</v>
      </c>
      <c r="BI941" s="209">
        <f>IF(N941="nulová",J941,0)</f>
        <v>0</v>
      </c>
      <c r="BJ941" s="16" t="s">
        <v>78</v>
      </c>
      <c r="BK941" s="209">
        <f>ROUND(I941*H941,2)</f>
        <v>0</v>
      </c>
      <c r="BL941" s="16" t="s">
        <v>285</v>
      </c>
      <c r="BM941" s="16" t="s">
        <v>1001</v>
      </c>
    </row>
    <row r="942" s="1" customFormat="1" ht="14.4" customHeight="1">
      <c r="B942" s="37"/>
      <c r="C942" s="198" t="s">
        <v>1002</v>
      </c>
      <c r="D942" s="198" t="s">
        <v>143</v>
      </c>
      <c r="E942" s="199" t="s">
        <v>1003</v>
      </c>
      <c r="F942" s="200" t="s">
        <v>1004</v>
      </c>
      <c r="G942" s="201" t="s">
        <v>556</v>
      </c>
      <c r="H942" s="202">
        <v>1</v>
      </c>
      <c r="I942" s="203"/>
      <c r="J942" s="204">
        <f>ROUND(I942*H942,2)</f>
        <v>0</v>
      </c>
      <c r="K942" s="200" t="s">
        <v>147</v>
      </c>
      <c r="L942" s="42"/>
      <c r="M942" s="205" t="s">
        <v>1</v>
      </c>
      <c r="N942" s="206" t="s">
        <v>44</v>
      </c>
      <c r="O942" s="78"/>
      <c r="P942" s="207">
        <f>O942*H942</f>
        <v>0</v>
      </c>
      <c r="Q942" s="207">
        <v>0.00042999999999999999</v>
      </c>
      <c r="R942" s="207">
        <f>Q942*H942</f>
        <v>0.00042999999999999999</v>
      </c>
      <c r="S942" s="207">
        <v>0</v>
      </c>
      <c r="T942" s="208">
        <f>S942*H942</f>
        <v>0</v>
      </c>
      <c r="AR942" s="16" t="s">
        <v>285</v>
      </c>
      <c r="AT942" s="16" t="s">
        <v>143</v>
      </c>
      <c r="AU942" s="16" t="s">
        <v>80</v>
      </c>
      <c r="AY942" s="16" t="s">
        <v>141</v>
      </c>
      <c r="BE942" s="209">
        <f>IF(N942="základní",J942,0)</f>
        <v>0</v>
      </c>
      <c r="BF942" s="209">
        <f>IF(N942="snížená",J942,0)</f>
        <v>0</v>
      </c>
      <c r="BG942" s="209">
        <f>IF(N942="zákl. přenesená",J942,0)</f>
        <v>0</v>
      </c>
      <c r="BH942" s="209">
        <f>IF(N942="sníž. přenesená",J942,0)</f>
        <v>0</v>
      </c>
      <c r="BI942" s="209">
        <f>IF(N942="nulová",J942,0)</f>
        <v>0</v>
      </c>
      <c r="BJ942" s="16" t="s">
        <v>78</v>
      </c>
      <c r="BK942" s="209">
        <f>ROUND(I942*H942,2)</f>
        <v>0</v>
      </c>
      <c r="BL942" s="16" t="s">
        <v>285</v>
      </c>
      <c r="BM942" s="16" t="s">
        <v>1005</v>
      </c>
    </row>
    <row r="943" s="11" customFormat="1">
      <c r="B943" s="210"/>
      <c r="C943" s="211"/>
      <c r="D943" s="212" t="s">
        <v>150</v>
      </c>
      <c r="E943" s="213" t="s">
        <v>1</v>
      </c>
      <c r="F943" s="214" t="s">
        <v>1006</v>
      </c>
      <c r="G943" s="211"/>
      <c r="H943" s="213" t="s">
        <v>1</v>
      </c>
      <c r="I943" s="215"/>
      <c r="J943" s="211"/>
      <c r="K943" s="211"/>
      <c r="L943" s="216"/>
      <c r="M943" s="217"/>
      <c r="N943" s="218"/>
      <c r="O943" s="218"/>
      <c r="P943" s="218"/>
      <c r="Q943" s="218"/>
      <c r="R943" s="218"/>
      <c r="S943" s="218"/>
      <c r="T943" s="219"/>
      <c r="AT943" s="220" t="s">
        <v>150</v>
      </c>
      <c r="AU943" s="220" t="s">
        <v>80</v>
      </c>
      <c r="AV943" s="11" t="s">
        <v>78</v>
      </c>
      <c r="AW943" s="11" t="s">
        <v>35</v>
      </c>
      <c r="AX943" s="11" t="s">
        <v>73</v>
      </c>
      <c r="AY943" s="220" t="s">
        <v>141</v>
      </c>
    </row>
    <row r="944" s="12" customFormat="1">
      <c r="B944" s="221"/>
      <c r="C944" s="222"/>
      <c r="D944" s="212" t="s">
        <v>150</v>
      </c>
      <c r="E944" s="223" t="s">
        <v>1</v>
      </c>
      <c r="F944" s="224" t="s">
        <v>1007</v>
      </c>
      <c r="G944" s="222"/>
      <c r="H944" s="225">
        <v>1</v>
      </c>
      <c r="I944" s="226"/>
      <c r="J944" s="222"/>
      <c r="K944" s="222"/>
      <c r="L944" s="227"/>
      <c r="M944" s="228"/>
      <c r="N944" s="229"/>
      <c r="O944" s="229"/>
      <c r="P944" s="229"/>
      <c r="Q944" s="229"/>
      <c r="R944" s="229"/>
      <c r="S944" s="229"/>
      <c r="T944" s="230"/>
      <c r="AT944" s="231" t="s">
        <v>150</v>
      </c>
      <c r="AU944" s="231" t="s">
        <v>80</v>
      </c>
      <c r="AV944" s="12" t="s">
        <v>80</v>
      </c>
      <c r="AW944" s="12" t="s">
        <v>35</v>
      </c>
      <c r="AX944" s="12" t="s">
        <v>78</v>
      </c>
      <c r="AY944" s="231" t="s">
        <v>141</v>
      </c>
    </row>
    <row r="945" s="1" customFormat="1" ht="14.4" customHeight="1">
      <c r="B945" s="37"/>
      <c r="C945" s="198" t="s">
        <v>1008</v>
      </c>
      <c r="D945" s="198" t="s">
        <v>143</v>
      </c>
      <c r="E945" s="199" t="s">
        <v>1009</v>
      </c>
      <c r="F945" s="200" t="s">
        <v>1010</v>
      </c>
      <c r="G945" s="201" t="s">
        <v>556</v>
      </c>
      <c r="H945" s="202">
        <v>1</v>
      </c>
      <c r="I945" s="203"/>
      <c r="J945" s="204">
        <f>ROUND(I945*H945,2)</f>
        <v>0</v>
      </c>
      <c r="K945" s="200" t="s">
        <v>147</v>
      </c>
      <c r="L945" s="42"/>
      <c r="M945" s="205" t="s">
        <v>1</v>
      </c>
      <c r="N945" s="206" t="s">
        <v>44</v>
      </c>
      <c r="O945" s="78"/>
      <c r="P945" s="207">
        <f>O945*H945</f>
        <v>0</v>
      </c>
      <c r="Q945" s="207">
        <v>0</v>
      </c>
      <c r="R945" s="207">
        <f>Q945*H945</f>
        <v>0</v>
      </c>
      <c r="S945" s="207">
        <v>0.027199999999999998</v>
      </c>
      <c r="T945" s="208">
        <f>S945*H945</f>
        <v>0.027199999999999998</v>
      </c>
      <c r="AR945" s="16" t="s">
        <v>285</v>
      </c>
      <c r="AT945" s="16" t="s">
        <v>143</v>
      </c>
      <c r="AU945" s="16" t="s">
        <v>80</v>
      </c>
      <c r="AY945" s="16" t="s">
        <v>141</v>
      </c>
      <c r="BE945" s="209">
        <f>IF(N945="základní",J945,0)</f>
        <v>0</v>
      </c>
      <c r="BF945" s="209">
        <f>IF(N945="snížená",J945,0)</f>
        <v>0</v>
      </c>
      <c r="BG945" s="209">
        <f>IF(N945="zákl. přenesená",J945,0)</f>
        <v>0</v>
      </c>
      <c r="BH945" s="209">
        <f>IF(N945="sníž. přenesená",J945,0)</f>
        <v>0</v>
      </c>
      <c r="BI945" s="209">
        <f>IF(N945="nulová",J945,0)</f>
        <v>0</v>
      </c>
      <c r="BJ945" s="16" t="s">
        <v>78</v>
      </c>
      <c r="BK945" s="209">
        <f>ROUND(I945*H945,2)</f>
        <v>0</v>
      </c>
      <c r="BL945" s="16" t="s">
        <v>285</v>
      </c>
      <c r="BM945" s="16" t="s">
        <v>1011</v>
      </c>
    </row>
    <row r="946" s="11" customFormat="1">
      <c r="B946" s="210"/>
      <c r="C946" s="211"/>
      <c r="D946" s="212" t="s">
        <v>150</v>
      </c>
      <c r="E946" s="213" t="s">
        <v>1</v>
      </c>
      <c r="F946" s="214" t="s">
        <v>272</v>
      </c>
      <c r="G946" s="211"/>
      <c r="H946" s="213" t="s">
        <v>1</v>
      </c>
      <c r="I946" s="215"/>
      <c r="J946" s="211"/>
      <c r="K946" s="211"/>
      <c r="L946" s="216"/>
      <c r="M946" s="217"/>
      <c r="N946" s="218"/>
      <c r="O946" s="218"/>
      <c r="P946" s="218"/>
      <c r="Q946" s="218"/>
      <c r="R946" s="218"/>
      <c r="S946" s="218"/>
      <c r="T946" s="219"/>
      <c r="AT946" s="220" t="s">
        <v>150</v>
      </c>
      <c r="AU946" s="220" t="s">
        <v>80</v>
      </c>
      <c r="AV946" s="11" t="s">
        <v>78</v>
      </c>
      <c r="AW946" s="11" t="s">
        <v>35</v>
      </c>
      <c r="AX946" s="11" t="s">
        <v>73</v>
      </c>
      <c r="AY946" s="220" t="s">
        <v>141</v>
      </c>
    </row>
    <row r="947" s="12" customFormat="1">
      <c r="B947" s="221"/>
      <c r="C947" s="222"/>
      <c r="D947" s="212" t="s">
        <v>150</v>
      </c>
      <c r="E947" s="223" t="s">
        <v>1</v>
      </c>
      <c r="F947" s="224" t="s">
        <v>987</v>
      </c>
      <c r="G947" s="222"/>
      <c r="H947" s="225">
        <v>1</v>
      </c>
      <c r="I947" s="226"/>
      <c r="J947" s="222"/>
      <c r="K947" s="222"/>
      <c r="L947" s="227"/>
      <c r="M947" s="228"/>
      <c r="N947" s="229"/>
      <c r="O947" s="229"/>
      <c r="P947" s="229"/>
      <c r="Q947" s="229"/>
      <c r="R947" s="229"/>
      <c r="S947" s="229"/>
      <c r="T947" s="230"/>
      <c r="AT947" s="231" t="s">
        <v>150</v>
      </c>
      <c r="AU947" s="231" t="s">
        <v>80</v>
      </c>
      <c r="AV947" s="12" t="s">
        <v>80</v>
      </c>
      <c r="AW947" s="12" t="s">
        <v>35</v>
      </c>
      <c r="AX947" s="12" t="s">
        <v>78</v>
      </c>
      <c r="AY947" s="231" t="s">
        <v>141</v>
      </c>
    </row>
    <row r="948" s="1" customFormat="1" ht="14.4" customHeight="1">
      <c r="B948" s="37"/>
      <c r="C948" s="198" t="s">
        <v>1012</v>
      </c>
      <c r="D948" s="198" t="s">
        <v>143</v>
      </c>
      <c r="E948" s="199" t="s">
        <v>1013</v>
      </c>
      <c r="F948" s="200" t="s">
        <v>1014</v>
      </c>
      <c r="G948" s="201" t="s">
        <v>556</v>
      </c>
      <c r="H948" s="202">
        <v>1</v>
      </c>
      <c r="I948" s="203"/>
      <c r="J948" s="204">
        <f>ROUND(I948*H948,2)</f>
        <v>0</v>
      </c>
      <c r="K948" s="200" t="s">
        <v>147</v>
      </c>
      <c r="L948" s="42"/>
      <c r="M948" s="205" t="s">
        <v>1</v>
      </c>
      <c r="N948" s="206" t="s">
        <v>44</v>
      </c>
      <c r="O948" s="78"/>
      <c r="P948" s="207">
        <f>O948*H948</f>
        <v>0</v>
      </c>
      <c r="Q948" s="207">
        <v>0.0147</v>
      </c>
      <c r="R948" s="207">
        <f>Q948*H948</f>
        <v>0.0147</v>
      </c>
      <c r="S948" s="207">
        <v>0</v>
      </c>
      <c r="T948" s="208">
        <f>S948*H948</f>
        <v>0</v>
      </c>
      <c r="AR948" s="16" t="s">
        <v>285</v>
      </c>
      <c r="AT948" s="16" t="s">
        <v>143</v>
      </c>
      <c r="AU948" s="16" t="s">
        <v>80</v>
      </c>
      <c r="AY948" s="16" t="s">
        <v>141</v>
      </c>
      <c r="BE948" s="209">
        <f>IF(N948="základní",J948,0)</f>
        <v>0</v>
      </c>
      <c r="BF948" s="209">
        <f>IF(N948="snížená",J948,0)</f>
        <v>0</v>
      </c>
      <c r="BG948" s="209">
        <f>IF(N948="zákl. přenesená",J948,0)</f>
        <v>0</v>
      </c>
      <c r="BH948" s="209">
        <f>IF(N948="sníž. přenesená",J948,0)</f>
        <v>0</v>
      </c>
      <c r="BI948" s="209">
        <f>IF(N948="nulová",J948,0)</f>
        <v>0</v>
      </c>
      <c r="BJ948" s="16" t="s">
        <v>78</v>
      </c>
      <c r="BK948" s="209">
        <f>ROUND(I948*H948,2)</f>
        <v>0</v>
      </c>
      <c r="BL948" s="16" t="s">
        <v>285</v>
      </c>
      <c r="BM948" s="16" t="s">
        <v>1015</v>
      </c>
    </row>
    <row r="949" s="11" customFormat="1">
      <c r="B949" s="210"/>
      <c r="C949" s="211"/>
      <c r="D949" s="212" t="s">
        <v>150</v>
      </c>
      <c r="E949" s="213" t="s">
        <v>1</v>
      </c>
      <c r="F949" s="214" t="s">
        <v>253</v>
      </c>
      <c r="G949" s="211"/>
      <c r="H949" s="213" t="s">
        <v>1</v>
      </c>
      <c r="I949" s="215"/>
      <c r="J949" s="211"/>
      <c r="K949" s="211"/>
      <c r="L949" s="216"/>
      <c r="M949" s="217"/>
      <c r="N949" s="218"/>
      <c r="O949" s="218"/>
      <c r="P949" s="218"/>
      <c r="Q949" s="218"/>
      <c r="R949" s="218"/>
      <c r="S949" s="218"/>
      <c r="T949" s="219"/>
      <c r="AT949" s="220" t="s">
        <v>150</v>
      </c>
      <c r="AU949" s="220" t="s">
        <v>80</v>
      </c>
      <c r="AV949" s="11" t="s">
        <v>78</v>
      </c>
      <c r="AW949" s="11" t="s">
        <v>35</v>
      </c>
      <c r="AX949" s="11" t="s">
        <v>73</v>
      </c>
      <c r="AY949" s="220" t="s">
        <v>141</v>
      </c>
    </row>
    <row r="950" s="11" customFormat="1">
      <c r="B950" s="210"/>
      <c r="C950" s="211"/>
      <c r="D950" s="212" t="s">
        <v>150</v>
      </c>
      <c r="E950" s="213" t="s">
        <v>1</v>
      </c>
      <c r="F950" s="214" t="s">
        <v>254</v>
      </c>
      <c r="G950" s="211"/>
      <c r="H950" s="213" t="s">
        <v>1</v>
      </c>
      <c r="I950" s="215"/>
      <c r="J950" s="211"/>
      <c r="K950" s="211"/>
      <c r="L950" s="216"/>
      <c r="M950" s="217"/>
      <c r="N950" s="218"/>
      <c r="O950" s="218"/>
      <c r="P950" s="218"/>
      <c r="Q950" s="218"/>
      <c r="R950" s="218"/>
      <c r="S950" s="218"/>
      <c r="T950" s="219"/>
      <c r="AT950" s="220" t="s">
        <v>150</v>
      </c>
      <c r="AU950" s="220" t="s">
        <v>80</v>
      </c>
      <c r="AV950" s="11" t="s">
        <v>78</v>
      </c>
      <c r="AW950" s="11" t="s">
        <v>35</v>
      </c>
      <c r="AX950" s="11" t="s">
        <v>73</v>
      </c>
      <c r="AY950" s="220" t="s">
        <v>141</v>
      </c>
    </row>
    <row r="951" s="11" customFormat="1">
      <c r="B951" s="210"/>
      <c r="C951" s="211"/>
      <c r="D951" s="212" t="s">
        <v>150</v>
      </c>
      <c r="E951" s="213" t="s">
        <v>1</v>
      </c>
      <c r="F951" s="214" t="s">
        <v>255</v>
      </c>
      <c r="G951" s="211"/>
      <c r="H951" s="213" t="s">
        <v>1</v>
      </c>
      <c r="I951" s="215"/>
      <c r="J951" s="211"/>
      <c r="K951" s="211"/>
      <c r="L951" s="216"/>
      <c r="M951" s="217"/>
      <c r="N951" s="218"/>
      <c r="O951" s="218"/>
      <c r="P951" s="218"/>
      <c r="Q951" s="218"/>
      <c r="R951" s="218"/>
      <c r="S951" s="218"/>
      <c r="T951" s="219"/>
      <c r="AT951" s="220" t="s">
        <v>150</v>
      </c>
      <c r="AU951" s="220" t="s">
        <v>80</v>
      </c>
      <c r="AV951" s="11" t="s">
        <v>78</v>
      </c>
      <c r="AW951" s="11" t="s">
        <v>35</v>
      </c>
      <c r="AX951" s="11" t="s">
        <v>73</v>
      </c>
      <c r="AY951" s="220" t="s">
        <v>141</v>
      </c>
    </row>
    <row r="952" s="11" customFormat="1">
      <c r="B952" s="210"/>
      <c r="C952" s="211"/>
      <c r="D952" s="212" t="s">
        <v>150</v>
      </c>
      <c r="E952" s="213" t="s">
        <v>1</v>
      </c>
      <c r="F952" s="214" t="s">
        <v>263</v>
      </c>
      <c r="G952" s="211"/>
      <c r="H952" s="213" t="s">
        <v>1</v>
      </c>
      <c r="I952" s="215"/>
      <c r="J952" s="211"/>
      <c r="K952" s="211"/>
      <c r="L952" s="216"/>
      <c r="M952" s="217"/>
      <c r="N952" s="218"/>
      <c r="O952" s="218"/>
      <c r="P952" s="218"/>
      <c r="Q952" s="218"/>
      <c r="R952" s="218"/>
      <c r="S952" s="218"/>
      <c r="T952" s="219"/>
      <c r="AT952" s="220" t="s">
        <v>150</v>
      </c>
      <c r="AU952" s="220" t="s">
        <v>80</v>
      </c>
      <c r="AV952" s="11" t="s">
        <v>78</v>
      </c>
      <c r="AW952" s="11" t="s">
        <v>35</v>
      </c>
      <c r="AX952" s="11" t="s">
        <v>73</v>
      </c>
      <c r="AY952" s="220" t="s">
        <v>141</v>
      </c>
    </row>
    <row r="953" s="11" customFormat="1">
      <c r="B953" s="210"/>
      <c r="C953" s="211"/>
      <c r="D953" s="212" t="s">
        <v>150</v>
      </c>
      <c r="E953" s="213" t="s">
        <v>1</v>
      </c>
      <c r="F953" s="214" t="s">
        <v>256</v>
      </c>
      <c r="G953" s="211"/>
      <c r="H953" s="213" t="s">
        <v>1</v>
      </c>
      <c r="I953" s="215"/>
      <c r="J953" s="211"/>
      <c r="K953" s="211"/>
      <c r="L953" s="216"/>
      <c r="M953" s="217"/>
      <c r="N953" s="218"/>
      <c r="O953" s="218"/>
      <c r="P953" s="218"/>
      <c r="Q953" s="218"/>
      <c r="R953" s="218"/>
      <c r="S953" s="218"/>
      <c r="T953" s="219"/>
      <c r="AT953" s="220" t="s">
        <v>150</v>
      </c>
      <c r="AU953" s="220" t="s">
        <v>80</v>
      </c>
      <c r="AV953" s="11" t="s">
        <v>78</v>
      </c>
      <c r="AW953" s="11" t="s">
        <v>35</v>
      </c>
      <c r="AX953" s="11" t="s">
        <v>73</v>
      </c>
      <c r="AY953" s="220" t="s">
        <v>141</v>
      </c>
    </row>
    <row r="954" s="12" customFormat="1">
      <c r="B954" s="221"/>
      <c r="C954" s="222"/>
      <c r="D954" s="212" t="s">
        <v>150</v>
      </c>
      <c r="E954" s="223" t="s">
        <v>1</v>
      </c>
      <c r="F954" s="224" t="s">
        <v>1016</v>
      </c>
      <c r="G954" s="222"/>
      <c r="H954" s="225">
        <v>1</v>
      </c>
      <c r="I954" s="226"/>
      <c r="J954" s="222"/>
      <c r="K954" s="222"/>
      <c r="L954" s="227"/>
      <c r="M954" s="228"/>
      <c r="N954" s="229"/>
      <c r="O954" s="229"/>
      <c r="P954" s="229"/>
      <c r="Q954" s="229"/>
      <c r="R954" s="229"/>
      <c r="S954" s="229"/>
      <c r="T954" s="230"/>
      <c r="AT954" s="231" t="s">
        <v>150</v>
      </c>
      <c r="AU954" s="231" t="s">
        <v>80</v>
      </c>
      <c r="AV954" s="12" t="s">
        <v>80</v>
      </c>
      <c r="AW954" s="12" t="s">
        <v>35</v>
      </c>
      <c r="AX954" s="12" t="s">
        <v>78</v>
      </c>
      <c r="AY954" s="231" t="s">
        <v>141</v>
      </c>
    </row>
    <row r="955" s="1" customFormat="1" ht="14.4" customHeight="1">
      <c r="B955" s="37"/>
      <c r="C955" s="198" t="s">
        <v>1017</v>
      </c>
      <c r="D955" s="198" t="s">
        <v>143</v>
      </c>
      <c r="E955" s="199" t="s">
        <v>1018</v>
      </c>
      <c r="F955" s="200" t="s">
        <v>1019</v>
      </c>
      <c r="G955" s="201" t="s">
        <v>556</v>
      </c>
      <c r="H955" s="202">
        <v>1</v>
      </c>
      <c r="I955" s="203"/>
      <c r="J955" s="204">
        <f>ROUND(I955*H955,2)</f>
        <v>0</v>
      </c>
      <c r="K955" s="200" t="s">
        <v>147</v>
      </c>
      <c r="L955" s="42"/>
      <c r="M955" s="205" t="s">
        <v>1</v>
      </c>
      <c r="N955" s="206" t="s">
        <v>44</v>
      </c>
      <c r="O955" s="78"/>
      <c r="P955" s="207">
        <f>O955*H955</f>
        <v>0</v>
      </c>
      <c r="Q955" s="207">
        <v>0.010659999999999999</v>
      </c>
      <c r="R955" s="207">
        <f>Q955*H955</f>
        <v>0.010659999999999999</v>
      </c>
      <c r="S955" s="207">
        <v>0</v>
      </c>
      <c r="T955" s="208">
        <f>S955*H955</f>
        <v>0</v>
      </c>
      <c r="AR955" s="16" t="s">
        <v>285</v>
      </c>
      <c r="AT955" s="16" t="s">
        <v>143</v>
      </c>
      <c r="AU955" s="16" t="s">
        <v>80</v>
      </c>
      <c r="AY955" s="16" t="s">
        <v>141</v>
      </c>
      <c r="BE955" s="209">
        <f>IF(N955="základní",J955,0)</f>
        <v>0</v>
      </c>
      <c r="BF955" s="209">
        <f>IF(N955="snížená",J955,0)</f>
        <v>0</v>
      </c>
      <c r="BG955" s="209">
        <f>IF(N955="zákl. přenesená",J955,0)</f>
        <v>0</v>
      </c>
      <c r="BH955" s="209">
        <f>IF(N955="sníž. přenesená",J955,0)</f>
        <v>0</v>
      </c>
      <c r="BI955" s="209">
        <f>IF(N955="nulová",J955,0)</f>
        <v>0</v>
      </c>
      <c r="BJ955" s="16" t="s">
        <v>78</v>
      </c>
      <c r="BK955" s="209">
        <f>ROUND(I955*H955,2)</f>
        <v>0</v>
      </c>
      <c r="BL955" s="16" t="s">
        <v>285</v>
      </c>
      <c r="BM955" s="16" t="s">
        <v>1020</v>
      </c>
    </row>
    <row r="956" s="11" customFormat="1">
      <c r="B956" s="210"/>
      <c r="C956" s="211"/>
      <c r="D956" s="212" t="s">
        <v>150</v>
      </c>
      <c r="E956" s="213" t="s">
        <v>1</v>
      </c>
      <c r="F956" s="214" t="s">
        <v>253</v>
      </c>
      <c r="G956" s="211"/>
      <c r="H956" s="213" t="s">
        <v>1</v>
      </c>
      <c r="I956" s="215"/>
      <c r="J956" s="211"/>
      <c r="K956" s="211"/>
      <c r="L956" s="216"/>
      <c r="M956" s="217"/>
      <c r="N956" s="218"/>
      <c r="O956" s="218"/>
      <c r="P956" s="218"/>
      <c r="Q956" s="218"/>
      <c r="R956" s="218"/>
      <c r="S956" s="218"/>
      <c r="T956" s="219"/>
      <c r="AT956" s="220" t="s">
        <v>150</v>
      </c>
      <c r="AU956" s="220" t="s">
        <v>80</v>
      </c>
      <c r="AV956" s="11" t="s">
        <v>78</v>
      </c>
      <c r="AW956" s="11" t="s">
        <v>35</v>
      </c>
      <c r="AX956" s="11" t="s">
        <v>73</v>
      </c>
      <c r="AY956" s="220" t="s">
        <v>141</v>
      </c>
    </row>
    <row r="957" s="11" customFormat="1">
      <c r="B957" s="210"/>
      <c r="C957" s="211"/>
      <c r="D957" s="212" t="s">
        <v>150</v>
      </c>
      <c r="E957" s="213" t="s">
        <v>1</v>
      </c>
      <c r="F957" s="214" t="s">
        <v>254</v>
      </c>
      <c r="G957" s="211"/>
      <c r="H957" s="213" t="s">
        <v>1</v>
      </c>
      <c r="I957" s="215"/>
      <c r="J957" s="211"/>
      <c r="K957" s="211"/>
      <c r="L957" s="216"/>
      <c r="M957" s="217"/>
      <c r="N957" s="218"/>
      <c r="O957" s="218"/>
      <c r="P957" s="218"/>
      <c r="Q957" s="218"/>
      <c r="R957" s="218"/>
      <c r="S957" s="218"/>
      <c r="T957" s="219"/>
      <c r="AT957" s="220" t="s">
        <v>150</v>
      </c>
      <c r="AU957" s="220" t="s">
        <v>80</v>
      </c>
      <c r="AV957" s="11" t="s">
        <v>78</v>
      </c>
      <c r="AW957" s="11" t="s">
        <v>35</v>
      </c>
      <c r="AX957" s="11" t="s">
        <v>73</v>
      </c>
      <c r="AY957" s="220" t="s">
        <v>141</v>
      </c>
    </row>
    <row r="958" s="11" customFormat="1">
      <c r="B958" s="210"/>
      <c r="C958" s="211"/>
      <c r="D958" s="212" t="s">
        <v>150</v>
      </c>
      <c r="E958" s="213" t="s">
        <v>1</v>
      </c>
      <c r="F958" s="214" t="s">
        <v>255</v>
      </c>
      <c r="G958" s="211"/>
      <c r="H958" s="213" t="s">
        <v>1</v>
      </c>
      <c r="I958" s="215"/>
      <c r="J958" s="211"/>
      <c r="K958" s="211"/>
      <c r="L958" s="216"/>
      <c r="M958" s="217"/>
      <c r="N958" s="218"/>
      <c r="O958" s="218"/>
      <c r="P958" s="218"/>
      <c r="Q958" s="218"/>
      <c r="R958" s="218"/>
      <c r="S958" s="218"/>
      <c r="T958" s="219"/>
      <c r="AT958" s="220" t="s">
        <v>150</v>
      </c>
      <c r="AU958" s="220" t="s">
        <v>80</v>
      </c>
      <c r="AV958" s="11" t="s">
        <v>78</v>
      </c>
      <c r="AW958" s="11" t="s">
        <v>35</v>
      </c>
      <c r="AX958" s="11" t="s">
        <v>73</v>
      </c>
      <c r="AY958" s="220" t="s">
        <v>141</v>
      </c>
    </row>
    <row r="959" s="11" customFormat="1">
      <c r="B959" s="210"/>
      <c r="C959" s="211"/>
      <c r="D959" s="212" t="s">
        <v>150</v>
      </c>
      <c r="E959" s="213" t="s">
        <v>1</v>
      </c>
      <c r="F959" s="214" t="s">
        <v>256</v>
      </c>
      <c r="G959" s="211"/>
      <c r="H959" s="213" t="s">
        <v>1</v>
      </c>
      <c r="I959" s="215"/>
      <c r="J959" s="211"/>
      <c r="K959" s="211"/>
      <c r="L959" s="216"/>
      <c r="M959" s="217"/>
      <c r="N959" s="218"/>
      <c r="O959" s="218"/>
      <c r="P959" s="218"/>
      <c r="Q959" s="218"/>
      <c r="R959" s="218"/>
      <c r="S959" s="218"/>
      <c r="T959" s="219"/>
      <c r="AT959" s="220" t="s">
        <v>150</v>
      </c>
      <c r="AU959" s="220" t="s">
        <v>80</v>
      </c>
      <c r="AV959" s="11" t="s">
        <v>78</v>
      </c>
      <c r="AW959" s="11" t="s">
        <v>35</v>
      </c>
      <c r="AX959" s="11" t="s">
        <v>73</v>
      </c>
      <c r="AY959" s="220" t="s">
        <v>141</v>
      </c>
    </row>
    <row r="960" s="12" customFormat="1">
      <c r="B960" s="221"/>
      <c r="C960" s="222"/>
      <c r="D960" s="212" t="s">
        <v>150</v>
      </c>
      <c r="E960" s="223" t="s">
        <v>1</v>
      </c>
      <c r="F960" s="224" t="s">
        <v>993</v>
      </c>
      <c r="G960" s="222"/>
      <c r="H960" s="225">
        <v>1</v>
      </c>
      <c r="I960" s="226"/>
      <c r="J960" s="222"/>
      <c r="K960" s="222"/>
      <c r="L960" s="227"/>
      <c r="M960" s="228"/>
      <c r="N960" s="229"/>
      <c r="O960" s="229"/>
      <c r="P960" s="229"/>
      <c r="Q960" s="229"/>
      <c r="R960" s="229"/>
      <c r="S960" s="229"/>
      <c r="T960" s="230"/>
      <c r="AT960" s="231" t="s">
        <v>150</v>
      </c>
      <c r="AU960" s="231" t="s">
        <v>80</v>
      </c>
      <c r="AV960" s="12" t="s">
        <v>80</v>
      </c>
      <c r="AW960" s="12" t="s">
        <v>35</v>
      </c>
      <c r="AX960" s="12" t="s">
        <v>78</v>
      </c>
      <c r="AY960" s="231" t="s">
        <v>141</v>
      </c>
    </row>
    <row r="961" s="1" customFormat="1" ht="14.4" customHeight="1">
      <c r="B961" s="37"/>
      <c r="C961" s="198" t="s">
        <v>1021</v>
      </c>
      <c r="D961" s="198" t="s">
        <v>143</v>
      </c>
      <c r="E961" s="199" t="s">
        <v>1022</v>
      </c>
      <c r="F961" s="200" t="s">
        <v>1023</v>
      </c>
      <c r="G961" s="201" t="s">
        <v>556</v>
      </c>
      <c r="H961" s="202">
        <v>1</v>
      </c>
      <c r="I961" s="203"/>
      <c r="J961" s="204">
        <f>ROUND(I961*H961,2)</f>
        <v>0</v>
      </c>
      <c r="K961" s="200" t="s">
        <v>1</v>
      </c>
      <c r="L961" s="42"/>
      <c r="M961" s="205" t="s">
        <v>1</v>
      </c>
      <c r="N961" s="206" t="s">
        <v>44</v>
      </c>
      <c r="O961" s="78"/>
      <c r="P961" s="207">
        <f>O961*H961</f>
        <v>0</v>
      </c>
      <c r="Q961" s="207">
        <v>0.00095</v>
      </c>
      <c r="R961" s="207">
        <f>Q961*H961</f>
        <v>0.00095</v>
      </c>
      <c r="S961" s="207">
        <v>0</v>
      </c>
      <c r="T961" s="208">
        <f>S961*H961</f>
        <v>0</v>
      </c>
      <c r="AR961" s="16" t="s">
        <v>285</v>
      </c>
      <c r="AT961" s="16" t="s">
        <v>143</v>
      </c>
      <c r="AU961" s="16" t="s">
        <v>80</v>
      </c>
      <c r="AY961" s="16" t="s">
        <v>141</v>
      </c>
      <c r="BE961" s="209">
        <f>IF(N961="základní",J961,0)</f>
        <v>0</v>
      </c>
      <c r="BF961" s="209">
        <f>IF(N961="snížená",J961,0)</f>
        <v>0</v>
      </c>
      <c r="BG961" s="209">
        <f>IF(N961="zákl. přenesená",J961,0)</f>
        <v>0</v>
      </c>
      <c r="BH961" s="209">
        <f>IF(N961="sníž. přenesená",J961,0)</f>
        <v>0</v>
      </c>
      <c r="BI961" s="209">
        <f>IF(N961="nulová",J961,0)</f>
        <v>0</v>
      </c>
      <c r="BJ961" s="16" t="s">
        <v>78</v>
      </c>
      <c r="BK961" s="209">
        <f>ROUND(I961*H961,2)</f>
        <v>0</v>
      </c>
      <c r="BL961" s="16" t="s">
        <v>285</v>
      </c>
      <c r="BM961" s="16" t="s">
        <v>1024</v>
      </c>
    </row>
    <row r="962" s="11" customFormat="1">
      <c r="B962" s="210"/>
      <c r="C962" s="211"/>
      <c r="D962" s="212" t="s">
        <v>150</v>
      </c>
      <c r="E962" s="213" t="s">
        <v>1</v>
      </c>
      <c r="F962" s="214" t="s">
        <v>253</v>
      </c>
      <c r="G962" s="211"/>
      <c r="H962" s="213" t="s">
        <v>1</v>
      </c>
      <c r="I962" s="215"/>
      <c r="J962" s="211"/>
      <c r="K962" s="211"/>
      <c r="L962" s="216"/>
      <c r="M962" s="217"/>
      <c r="N962" s="218"/>
      <c r="O962" s="218"/>
      <c r="P962" s="218"/>
      <c r="Q962" s="218"/>
      <c r="R962" s="218"/>
      <c r="S962" s="218"/>
      <c r="T962" s="219"/>
      <c r="AT962" s="220" t="s">
        <v>150</v>
      </c>
      <c r="AU962" s="220" t="s">
        <v>80</v>
      </c>
      <c r="AV962" s="11" t="s">
        <v>78</v>
      </c>
      <c r="AW962" s="11" t="s">
        <v>35</v>
      </c>
      <c r="AX962" s="11" t="s">
        <v>73</v>
      </c>
      <c r="AY962" s="220" t="s">
        <v>141</v>
      </c>
    </row>
    <row r="963" s="11" customFormat="1">
      <c r="B963" s="210"/>
      <c r="C963" s="211"/>
      <c r="D963" s="212" t="s">
        <v>150</v>
      </c>
      <c r="E963" s="213" t="s">
        <v>1</v>
      </c>
      <c r="F963" s="214" t="s">
        <v>254</v>
      </c>
      <c r="G963" s="211"/>
      <c r="H963" s="213" t="s">
        <v>1</v>
      </c>
      <c r="I963" s="215"/>
      <c r="J963" s="211"/>
      <c r="K963" s="211"/>
      <c r="L963" s="216"/>
      <c r="M963" s="217"/>
      <c r="N963" s="218"/>
      <c r="O963" s="218"/>
      <c r="P963" s="218"/>
      <c r="Q963" s="218"/>
      <c r="R963" s="218"/>
      <c r="S963" s="218"/>
      <c r="T963" s="219"/>
      <c r="AT963" s="220" t="s">
        <v>150</v>
      </c>
      <c r="AU963" s="220" t="s">
        <v>80</v>
      </c>
      <c r="AV963" s="11" t="s">
        <v>78</v>
      </c>
      <c r="AW963" s="11" t="s">
        <v>35</v>
      </c>
      <c r="AX963" s="11" t="s">
        <v>73</v>
      </c>
      <c r="AY963" s="220" t="s">
        <v>141</v>
      </c>
    </row>
    <row r="964" s="11" customFormat="1">
      <c r="B964" s="210"/>
      <c r="C964" s="211"/>
      <c r="D964" s="212" t="s">
        <v>150</v>
      </c>
      <c r="E964" s="213" t="s">
        <v>1</v>
      </c>
      <c r="F964" s="214" t="s">
        <v>255</v>
      </c>
      <c r="G964" s="211"/>
      <c r="H964" s="213" t="s">
        <v>1</v>
      </c>
      <c r="I964" s="215"/>
      <c r="J964" s="211"/>
      <c r="K964" s="211"/>
      <c r="L964" s="216"/>
      <c r="M964" s="217"/>
      <c r="N964" s="218"/>
      <c r="O964" s="218"/>
      <c r="P964" s="218"/>
      <c r="Q964" s="218"/>
      <c r="R964" s="218"/>
      <c r="S964" s="218"/>
      <c r="T964" s="219"/>
      <c r="AT964" s="220" t="s">
        <v>150</v>
      </c>
      <c r="AU964" s="220" t="s">
        <v>80</v>
      </c>
      <c r="AV964" s="11" t="s">
        <v>78</v>
      </c>
      <c r="AW964" s="11" t="s">
        <v>35</v>
      </c>
      <c r="AX964" s="11" t="s">
        <v>73</v>
      </c>
      <c r="AY964" s="220" t="s">
        <v>141</v>
      </c>
    </row>
    <row r="965" s="11" customFormat="1">
      <c r="B965" s="210"/>
      <c r="C965" s="211"/>
      <c r="D965" s="212" t="s">
        <v>150</v>
      </c>
      <c r="E965" s="213" t="s">
        <v>1</v>
      </c>
      <c r="F965" s="214" t="s">
        <v>256</v>
      </c>
      <c r="G965" s="211"/>
      <c r="H965" s="213" t="s">
        <v>1</v>
      </c>
      <c r="I965" s="215"/>
      <c r="J965" s="211"/>
      <c r="K965" s="211"/>
      <c r="L965" s="216"/>
      <c r="M965" s="217"/>
      <c r="N965" s="218"/>
      <c r="O965" s="218"/>
      <c r="P965" s="218"/>
      <c r="Q965" s="218"/>
      <c r="R965" s="218"/>
      <c r="S965" s="218"/>
      <c r="T965" s="219"/>
      <c r="AT965" s="220" t="s">
        <v>150</v>
      </c>
      <c r="AU965" s="220" t="s">
        <v>80</v>
      </c>
      <c r="AV965" s="11" t="s">
        <v>78</v>
      </c>
      <c r="AW965" s="11" t="s">
        <v>35</v>
      </c>
      <c r="AX965" s="11" t="s">
        <v>73</v>
      </c>
      <c r="AY965" s="220" t="s">
        <v>141</v>
      </c>
    </row>
    <row r="966" s="12" customFormat="1">
      <c r="B966" s="221"/>
      <c r="C966" s="222"/>
      <c r="D966" s="212" t="s">
        <v>150</v>
      </c>
      <c r="E966" s="223" t="s">
        <v>1</v>
      </c>
      <c r="F966" s="224" t="s">
        <v>1025</v>
      </c>
      <c r="G966" s="222"/>
      <c r="H966" s="225">
        <v>1</v>
      </c>
      <c r="I966" s="226"/>
      <c r="J966" s="222"/>
      <c r="K966" s="222"/>
      <c r="L966" s="227"/>
      <c r="M966" s="228"/>
      <c r="N966" s="229"/>
      <c r="O966" s="229"/>
      <c r="P966" s="229"/>
      <c r="Q966" s="229"/>
      <c r="R966" s="229"/>
      <c r="S966" s="229"/>
      <c r="T966" s="230"/>
      <c r="AT966" s="231" t="s">
        <v>150</v>
      </c>
      <c r="AU966" s="231" t="s">
        <v>80</v>
      </c>
      <c r="AV966" s="12" t="s">
        <v>80</v>
      </c>
      <c r="AW966" s="12" t="s">
        <v>35</v>
      </c>
      <c r="AX966" s="12" t="s">
        <v>78</v>
      </c>
      <c r="AY966" s="231" t="s">
        <v>141</v>
      </c>
    </row>
    <row r="967" s="1" customFormat="1" ht="14.4" customHeight="1">
      <c r="B967" s="37"/>
      <c r="C967" s="198" t="s">
        <v>1026</v>
      </c>
      <c r="D967" s="198" t="s">
        <v>143</v>
      </c>
      <c r="E967" s="199" t="s">
        <v>1027</v>
      </c>
      <c r="F967" s="200" t="s">
        <v>1028</v>
      </c>
      <c r="G967" s="201" t="s">
        <v>200</v>
      </c>
      <c r="H967" s="202">
        <v>0.23899999999999999</v>
      </c>
      <c r="I967" s="203"/>
      <c r="J967" s="204">
        <f>ROUND(I967*H967,2)</f>
        <v>0</v>
      </c>
      <c r="K967" s="200" t="s">
        <v>147</v>
      </c>
      <c r="L967" s="42"/>
      <c r="M967" s="205" t="s">
        <v>1</v>
      </c>
      <c r="N967" s="206" t="s">
        <v>44</v>
      </c>
      <c r="O967" s="78"/>
      <c r="P967" s="207">
        <f>O967*H967</f>
        <v>0</v>
      </c>
      <c r="Q967" s="207">
        <v>0</v>
      </c>
      <c r="R967" s="207">
        <f>Q967*H967</f>
        <v>0</v>
      </c>
      <c r="S967" s="207">
        <v>0</v>
      </c>
      <c r="T967" s="208">
        <f>S967*H967</f>
        <v>0</v>
      </c>
      <c r="AR967" s="16" t="s">
        <v>285</v>
      </c>
      <c r="AT967" s="16" t="s">
        <v>143</v>
      </c>
      <c r="AU967" s="16" t="s">
        <v>80</v>
      </c>
      <c r="AY967" s="16" t="s">
        <v>141</v>
      </c>
      <c r="BE967" s="209">
        <f>IF(N967="základní",J967,0)</f>
        <v>0</v>
      </c>
      <c r="BF967" s="209">
        <f>IF(N967="snížená",J967,0)</f>
        <v>0</v>
      </c>
      <c r="BG967" s="209">
        <f>IF(N967="zákl. přenesená",J967,0)</f>
        <v>0</v>
      </c>
      <c r="BH967" s="209">
        <f>IF(N967="sníž. přenesená",J967,0)</f>
        <v>0</v>
      </c>
      <c r="BI967" s="209">
        <f>IF(N967="nulová",J967,0)</f>
        <v>0</v>
      </c>
      <c r="BJ967" s="16" t="s">
        <v>78</v>
      </c>
      <c r="BK967" s="209">
        <f>ROUND(I967*H967,2)</f>
        <v>0</v>
      </c>
      <c r="BL967" s="16" t="s">
        <v>285</v>
      </c>
      <c r="BM967" s="16" t="s">
        <v>1029</v>
      </c>
    </row>
    <row r="968" s="11" customFormat="1">
      <c r="B968" s="210"/>
      <c r="C968" s="211"/>
      <c r="D968" s="212" t="s">
        <v>150</v>
      </c>
      <c r="E968" s="213" t="s">
        <v>1</v>
      </c>
      <c r="F968" s="214" t="s">
        <v>272</v>
      </c>
      <c r="G968" s="211"/>
      <c r="H968" s="213" t="s">
        <v>1</v>
      </c>
      <c r="I968" s="215"/>
      <c r="J968" s="211"/>
      <c r="K968" s="211"/>
      <c r="L968" s="216"/>
      <c r="M968" s="217"/>
      <c r="N968" s="218"/>
      <c r="O968" s="218"/>
      <c r="P968" s="218"/>
      <c r="Q968" s="218"/>
      <c r="R968" s="218"/>
      <c r="S968" s="218"/>
      <c r="T968" s="219"/>
      <c r="AT968" s="220" t="s">
        <v>150</v>
      </c>
      <c r="AU968" s="220" t="s">
        <v>80</v>
      </c>
      <c r="AV968" s="11" t="s">
        <v>78</v>
      </c>
      <c r="AW968" s="11" t="s">
        <v>35</v>
      </c>
      <c r="AX968" s="11" t="s">
        <v>73</v>
      </c>
      <c r="AY968" s="220" t="s">
        <v>141</v>
      </c>
    </row>
    <row r="969" s="12" customFormat="1">
      <c r="B969" s="221"/>
      <c r="C969" s="222"/>
      <c r="D969" s="212" t="s">
        <v>150</v>
      </c>
      <c r="E969" s="223" t="s">
        <v>1</v>
      </c>
      <c r="F969" s="224" t="s">
        <v>1030</v>
      </c>
      <c r="G969" s="222"/>
      <c r="H969" s="225">
        <v>0.13700000000000001</v>
      </c>
      <c r="I969" s="226"/>
      <c r="J969" s="222"/>
      <c r="K969" s="222"/>
      <c r="L969" s="227"/>
      <c r="M969" s="228"/>
      <c r="N969" s="229"/>
      <c r="O969" s="229"/>
      <c r="P969" s="229"/>
      <c r="Q969" s="229"/>
      <c r="R969" s="229"/>
      <c r="S969" s="229"/>
      <c r="T969" s="230"/>
      <c r="AT969" s="231" t="s">
        <v>150</v>
      </c>
      <c r="AU969" s="231" t="s">
        <v>80</v>
      </c>
      <c r="AV969" s="12" t="s">
        <v>80</v>
      </c>
      <c r="AW969" s="12" t="s">
        <v>35</v>
      </c>
      <c r="AX969" s="12" t="s">
        <v>73</v>
      </c>
      <c r="AY969" s="231" t="s">
        <v>141</v>
      </c>
    </row>
    <row r="970" s="12" customFormat="1">
      <c r="B970" s="221"/>
      <c r="C970" s="222"/>
      <c r="D970" s="212" t="s">
        <v>150</v>
      </c>
      <c r="E970" s="223" t="s">
        <v>1</v>
      </c>
      <c r="F970" s="224" t="s">
        <v>1031</v>
      </c>
      <c r="G970" s="222"/>
      <c r="H970" s="225">
        <v>0.058000000000000003</v>
      </c>
      <c r="I970" s="226"/>
      <c r="J970" s="222"/>
      <c r="K970" s="222"/>
      <c r="L970" s="227"/>
      <c r="M970" s="228"/>
      <c r="N970" s="229"/>
      <c r="O970" s="229"/>
      <c r="P970" s="229"/>
      <c r="Q970" s="229"/>
      <c r="R970" s="229"/>
      <c r="S970" s="229"/>
      <c r="T970" s="230"/>
      <c r="AT970" s="231" t="s">
        <v>150</v>
      </c>
      <c r="AU970" s="231" t="s">
        <v>80</v>
      </c>
      <c r="AV970" s="12" t="s">
        <v>80</v>
      </c>
      <c r="AW970" s="12" t="s">
        <v>35</v>
      </c>
      <c r="AX970" s="12" t="s">
        <v>73</v>
      </c>
      <c r="AY970" s="231" t="s">
        <v>141</v>
      </c>
    </row>
    <row r="971" s="12" customFormat="1">
      <c r="B971" s="221"/>
      <c r="C971" s="222"/>
      <c r="D971" s="212" t="s">
        <v>150</v>
      </c>
      <c r="E971" s="223" t="s">
        <v>1</v>
      </c>
      <c r="F971" s="224" t="s">
        <v>1032</v>
      </c>
      <c r="G971" s="222"/>
      <c r="H971" s="225">
        <v>0.017000000000000001</v>
      </c>
      <c r="I971" s="226"/>
      <c r="J971" s="222"/>
      <c r="K971" s="222"/>
      <c r="L971" s="227"/>
      <c r="M971" s="228"/>
      <c r="N971" s="229"/>
      <c r="O971" s="229"/>
      <c r="P971" s="229"/>
      <c r="Q971" s="229"/>
      <c r="R971" s="229"/>
      <c r="S971" s="229"/>
      <c r="T971" s="230"/>
      <c r="AT971" s="231" t="s">
        <v>150</v>
      </c>
      <c r="AU971" s="231" t="s">
        <v>80</v>
      </c>
      <c r="AV971" s="12" t="s">
        <v>80</v>
      </c>
      <c r="AW971" s="12" t="s">
        <v>35</v>
      </c>
      <c r="AX971" s="12" t="s">
        <v>73</v>
      </c>
      <c r="AY971" s="231" t="s">
        <v>141</v>
      </c>
    </row>
    <row r="972" s="12" customFormat="1">
      <c r="B972" s="221"/>
      <c r="C972" s="222"/>
      <c r="D972" s="212" t="s">
        <v>150</v>
      </c>
      <c r="E972" s="223" t="s">
        <v>1</v>
      </c>
      <c r="F972" s="224" t="s">
        <v>1033</v>
      </c>
      <c r="G972" s="222"/>
      <c r="H972" s="225">
        <v>0.027</v>
      </c>
      <c r="I972" s="226"/>
      <c r="J972" s="222"/>
      <c r="K972" s="222"/>
      <c r="L972" s="227"/>
      <c r="M972" s="228"/>
      <c r="N972" s="229"/>
      <c r="O972" s="229"/>
      <c r="P972" s="229"/>
      <c r="Q972" s="229"/>
      <c r="R972" s="229"/>
      <c r="S972" s="229"/>
      <c r="T972" s="230"/>
      <c r="AT972" s="231" t="s">
        <v>150</v>
      </c>
      <c r="AU972" s="231" t="s">
        <v>80</v>
      </c>
      <c r="AV972" s="12" t="s">
        <v>80</v>
      </c>
      <c r="AW972" s="12" t="s">
        <v>35</v>
      </c>
      <c r="AX972" s="12" t="s">
        <v>73</v>
      </c>
      <c r="AY972" s="231" t="s">
        <v>141</v>
      </c>
    </row>
    <row r="973" s="13" customFormat="1">
      <c r="B973" s="232"/>
      <c r="C973" s="233"/>
      <c r="D973" s="212" t="s">
        <v>150</v>
      </c>
      <c r="E973" s="234" t="s">
        <v>1</v>
      </c>
      <c r="F973" s="235" t="s">
        <v>155</v>
      </c>
      <c r="G973" s="233"/>
      <c r="H973" s="236">
        <v>0.23899999999999999</v>
      </c>
      <c r="I973" s="237"/>
      <c r="J973" s="233"/>
      <c r="K973" s="233"/>
      <c r="L973" s="238"/>
      <c r="M973" s="239"/>
      <c r="N973" s="240"/>
      <c r="O973" s="240"/>
      <c r="P973" s="240"/>
      <c r="Q973" s="240"/>
      <c r="R973" s="240"/>
      <c r="S973" s="240"/>
      <c r="T973" s="241"/>
      <c r="AT973" s="242" t="s">
        <v>150</v>
      </c>
      <c r="AU973" s="242" t="s">
        <v>80</v>
      </c>
      <c r="AV973" s="13" t="s">
        <v>148</v>
      </c>
      <c r="AW973" s="13" t="s">
        <v>35</v>
      </c>
      <c r="AX973" s="13" t="s">
        <v>78</v>
      </c>
      <c r="AY973" s="242" t="s">
        <v>141</v>
      </c>
    </row>
    <row r="974" s="1" customFormat="1" ht="14.4" customHeight="1">
      <c r="B974" s="37"/>
      <c r="C974" s="198" t="s">
        <v>1034</v>
      </c>
      <c r="D974" s="198" t="s">
        <v>143</v>
      </c>
      <c r="E974" s="199" t="s">
        <v>1035</v>
      </c>
      <c r="F974" s="200" t="s">
        <v>1036</v>
      </c>
      <c r="G974" s="201" t="s">
        <v>479</v>
      </c>
      <c r="H974" s="202">
        <v>1</v>
      </c>
      <c r="I974" s="203"/>
      <c r="J974" s="204">
        <f>ROUND(I974*H974,2)</f>
        <v>0</v>
      </c>
      <c r="K974" s="200" t="s">
        <v>1</v>
      </c>
      <c r="L974" s="42"/>
      <c r="M974" s="205" t="s">
        <v>1</v>
      </c>
      <c r="N974" s="206" t="s">
        <v>44</v>
      </c>
      <c r="O974" s="78"/>
      <c r="P974" s="207">
        <f>O974*H974</f>
        <v>0</v>
      </c>
      <c r="Q974" s="207">
        <v>0.00109</v>
      </c>
      <c r="R974" s="207">
        <f>Q974*H974</f>
        <v>0.00109</v>
      </c>
      <c r="S974" s="207">
        <v>0</v>
      </c>
      <c r="T974" s="208">
        <f>S974*H974</f>
        <v>0</v>
      </c>
      <c r="AR974" s="16" t="s">
        <v>285</v>
      </c>
      <c r="AT974" s="16" t="s">
        <v>143</v>
      </c>
      <c r="AU974" s="16" t="s">
        <v>80</v>
      </c>
      <c r="AY974" s="16" t="s">
        <v>141</v>
      </c>
      <c r="BE974" s="209">
        <f>IF(N974="základní",J974,0)</f>
        <v>0</v>
      </c>
      <c r="BF974" s="209">
        <f>IF(N974="snížená",J974,0)</f>
        <v>0</v>
      </c>
      <c r="BG974" s="209">
        <f>IF(N974="zákl. přenesená",J974,0)</f>
        <v>0</v>
      </c>
      <c r="BH974" s="209">
        <f>IF(N974="sníž. přenesená",J974,0)</f>
        <v>0</v>
      </c>
      <c r="BI974" s="209">
        <f>IF(N974="nulová",J974,0)</f>
        <v>0</v>
      </c>
      <c r="BJ974" s="16" t="s">
        <v>78</v>
      </c>
      <c r="BK974" s="209">
        <f>ROUND(I974*H974,2)</f>
        <v>0</v>
      </c>
      <c r="BL974" s="16" t="s">
        <v>285</v>
      </c>
      <c r="BM974" s="16" t="s">
        <v>1037</v>
      </c>
    </row>
    <row r="975" s="11" customFormat="1">
      <c r="B975" s="210"/>
      <c r="C975" s="211"/>
      <c r="D975" s="212" t="s">
        <v>150</v>
      </c>
      <c r="E975" s="213" t="s">
        <v>1</v>
      </c>
      <c r="F975" s="214" t="s">
        <v>253</v>
      </c>
      <c r="G975" s="211"/>
      <c r="H975" s="213" t="s">
        <v>1</v>
      </c>
      <c r="I975" s="215"/>
      <c r="J975" s="211"/>
      <c r="K975" s="211"/>
      <c r="L975" s="216"/>
      <c r="M975" s="217"/>
      <c r="N975" s="218"/>
      <c r="O975" s="218"/>
      <c r="P975" s="218"/>
      <c r="Q975" s="218"/>
      <c r="R975" s="218"/>
      <c r="S975" s="218"/>
      <c r="T975" s="219"/>
      <c r="AT975" s="220" t="s">
        <v>150</v>
      </c>
      <c r="AU975" s="220" t="s">
        <v>80</v>
      </c>
      <c r="AV975" s="11" t="s">
        <v>78</v>
      </c>
      <c r="AW975" s="11" t="s">
        <v>35</v>
      </c>
      <c r="AX975" s="11" t="s">
        <v>73</v>
      </c>
      <c r="AY975" s="220" t="s">
        <v>141</v>
      </c>
    </row>
    <row r="976" s="11" customFormat="1">
      <c r="B976" s="210"/>
      <c r="C976" s="211"/>
      <c r="D976" s="212" t="s">
        <v>150</v>
      </c>
      <c r="E976" s="213" t="s">
        <v>1</v>
      </c>
      <c r="F976" s="214" t="s">
        <v>254</v>
      </c>
      <c r="G976" s="211"/>
      <c r="H976" s="213" t="s">
        <v>1</v>
      </c>
      <c r="I976" s="215"/>
      <c r="J976" s="211"/>
      <c r="K976" s="211"/>
      <c r="L976" s="216"/>
      <c r="M976" s="217"/>
      <c r="N976" s="218"/>
      <c r="O976" s="218"/>
      <c r="P976" s="218"/>
      <c r="Q976" s="218"/>
      <c r="R976" s="218"/>
      <c r="S976" s="218"/>
      <c r="T976" s="219"/>
      <c r="AT976" s="220" t="s">
        <v>150</v>
      </c>
      <c r="AU976" s="220" t="s">
        <v>80</v>
      </c>
      <c r="AV976" s="11" t="s">
        <v>78</v>
      </c>
      <c r="AW976" s="11" t="s">
        <v>35</v>
      </c>
      <c r="AX976" s="11" t="s">
        <v>73</v>
      </c>
      <c r="AY976" s="220" t="s">
        <v>141</v>
      </c>
    </row>
    <row r="977" s="11" customFormat="1">
      <c r="B977" s="210"/>
      <c r="C977" s="211"/>
      <c r="D977" s="212" t="s">
        <v>150</v>
      </c>
      <c r="E977" s="213" t="s">
        <v>1</v>
      </c>
      <c r="F977" s="214" t="s">
        <v>255</v>
      </c>
      <c r="G977" s="211"/>
      <c r="H977" s="213" t="s">
        <v>1</v>
      </c>
      <c r="I977" s="215"/>
      <c r="J977" s="211"/>
      <c r="K977" s="211"/>
      <c r="L977" s="216"/>
      <c r="M977" s="217"/>
      <c r="N977" s="218"/>
      <c r="O977" s="218"/>
      <c r="P977" s="218"/>
      <c r="Q977" s="218"/>
      <c r="R977" s="218"/>
      <c r="S977" s="218"/>
      <c r="T977" s="219"/>
      <c r="AT977" s="220" t="s">
        <v>150</v>
      </c>
      <c r="AU977" s="220" t="s">
        <v>80</v>
      </c>
      <c r="AV977" s="11" t="s">
        <v>78</v>
      </c>
      <c r="AW977" s="11" t="s">
        <v>35</v>
      </c>
      <c r="AX977" s="11" t="s">
        <v>73</v>
      </c>
      <c r="AY977" s="220" t="s">
        <v>141</v>
      </c>
    </row>
    <row r="978" s="11" customFormat="1">
      <c r="B978" s="210"/>
      <c r="C978" s="211"/>
      <c r="D978" s="212" t="s">
        <v>150</v>
      </c>
      <c r="E978" s="213" t="s">
        <v>1</v>
      </c>
      <c r="F978" s="214" t="s">
        <v>615</v>
      </c>
      <c r="G978" s="211"/>
      <c r="H978" s="213" t="s">
        <v>1</v>
      </c>
      <c r="I978" s="215"/>
      <c r="J978" s="211"/>
      <c r="K978" s="211"/>
      <c r="L978" s="216"/>
      <c r="M978" s="217"/>
      <c r="N978" s="218"/>
      <c r="O978" s="218"/>
      <c r="P978" s="218"/>
      <c r="Q978" s="218"/>
      <c r="R978" s="218"/>
      <c r="S978" s="218"/>
      <c r="T978" s="219"/>
      <c r="AT978" s="220" t="s">
        <v>150</v>
      </c>
      <c r="AU978" s="220" t="s">
        <v>80</v>
      </c>
      <c r="AV978" s="11" t="s">
        <v>78</v>
      </c>
      <c r="AW978" s="11" t="s">
        <v>35</v>
      </c>
      <c r="AX978" s="11" t="s">
        <v>73</v>
      </c>
      <c r="AY978" s="220" t="s">
        <v>141</v>
      </c>
    </row>
    <row r="979" s="11" customFormat="1">
      <c r="B979" s="210"/>
      <c r="C979" s="211"/>
      <c r="D979" s="212" t="s">
        <v>150</v>
      </c>
      <c r="E979" s="213" t="s">
        <v>1</v>
      </c>
      <c r="F979" s="214" t="s">
        <v>256</v>
      </c>
      <c r="G979" s="211"/>
      <c r="H979" s="213" t="s">
        <v>1</v>
      </c>
      <c r="I979" s="215"/>
      <c r="J979" s="211"/>
      <c r="K979" s="211"/>
      <c r="L979" s="216"/>
      <c r="M979" s="217"/>
      <c r="N979" s="218"/>
      <c r="O979" s="218"/>
      <c r="P979" s="218"/>
      <c r="Q979" s="218"/>
      <c r="R979" s="218"/>
      <c r="S979" s="218"/>
      <c r="T979" s="219"/>
      <c r="AT979" s="220" t="s">
        <v>150</v>
      </c>
      <c r="AU979" s="220" t="s">
        <v>80</v>
      </c>
      <c r="AV979" s="11" t="s">
        <v>78</v>
      </c>
      <c r="AW979" s="11" t="s">
        <v>35</v>
      </c>
      <c r="AX979" s="11" t="s">
        <v>73</v>
      </c>
      <c r="AY979" s="220" t="s">
        <v>141</v>
      </c>
    </row>
    <row r="980" s="12" customFormat="1">
      <c r="B980" s="221"/>
      <c r="C980" s="222"/>
      <c r="D980" s="212" t="s">
        <v>150</v>
      </c>
      <c r="E980" s="223" t="s">
        <v>1</v>
      </c>
      <c r="F980" s="224" t="s">
        <v>1038</v>
      </c>
      <c r="G980" s="222"/>
      <c r="H980" s="225">
        <v>1</v>
      </c>
      <c r="I980" s="226"/>
      <c r="J980" s="222"/>
      <c r="K980" s="222"/>
      <c r="L980" s="227"/>
      <c r="M980" s="228"/>
      <c r="N980" s="229"/>
      <c r="O980" s="229"/>
      <c r="P980" s="229"/>
      <c r="Q980" s="229"/>
      <c r="R980" s="229"/>
      <c r="S980" s="229"/>
      <c r="T980" s="230"/>
      <c r="AT980" s="231" t="s">
        <v>150</v>
      </c>
      <c r="AU980" s="231" t="s">
        <v>80</v>
      </c>
      <c r="AV980" s="12" t="s">
        <v>80</v>
      </c>
      <c r="AW980" s="12" t="s">
        <v>35</v>
      </c>
      <c r="AX980" s="12" t="s">
        <v>78</v>
      </c>
      <c r="AY980" s="231" t="s">
        <v>141</v>
      </c>
    </row>
    <row r="981" s="1" customFormat="1" ht="14.4" customHeight="1">
      <c r="B981" s="37"/>
      <c r="C981" s="198" t="s">
        <v>1039</v>
      </c>
      <c r="D981" s="198" t="s">
        <v>143</v>
      </c>
      <c r="E981" s="199" t="s">
        <v>1040</v>
      </c>
      <c r="F981" s="200" t="s">
        <v>1041</v>
      </c>
      <c r="G981" s="201" t="s">
        <v>556</v>
      </c>
      <c r="H981" s="202">
        <v>1</v>
      </c>
      <c r="I981" s="203"/>
      <c r="J981" s="204">
        <f>ROUND(I981*H981,2)</f>
        <v>0</v>
      </c>
      <c r="K981" s="200" t="s">
        <v>147</v>
      </c>
      <c r="L981" s="42"/>
      <c r="M981" s="205" t="s">
        <v>1</v>
      </c>
      <c r="N981" s="206" t="s">
        <v>44</v>
      </c>
      <c r="O981" s="78"/>
      <c r="P981" s="207">
        <f>O981*H981</f>
        <v>0</v>
      </c>
      <c r="Q981" s="207">
        <v>0.0018</v>
      </c>
      <c r="R981" s="207">
        <f>Q981*H981</f>
        <v>0.0018</v>
      </c>
      <c r="S981" s="207">
        <v>0</v>
      </c>
      <c r="T981" s="208">
        <f>S981*H981</f>
        <v>0</v>
      </c>
      <c r="AR981" s="16" t="s">
        <v>285</v>
      </c>
      <c r="AT981" s="16" t="s">
        <v>143</v>
      </c>
      <c r="AU981" s="16" t="s">
        <v>80</v>
      </c>
      <c r="AY981" s="16" t="s">
        <v>141</v>
      </c>
      <c r="BE981" s="209">
        <f>IF(N981="základní",J981,0)</f>
        <v>0</v>
      </c>
      <c r="BF981" s="209">
        <f>IF(N981="snížená",J981,0)</f>
        <v>0</v>
      </c>
      <c r="BG981" s="209">
        <f>IF(N981="zákl. přenesená",J981,0)</f>
        <v>0</v>
      </c>
      <c r="BH981" s="209">
        <f>IF(N981="sníž. přenesená",J981,0)</f>
        <v>0</v>
      </c>
      <c r="BI981" s="209">
        <f>IF(N981="nulová",J981,0)</f>
        <v>0</v>
      </c>
      <c r="BJ981" s="16" t="s">
        <v>78</v>
      </c>
      <c r="BK981" s="209">
        <f>ROUND(I981*H981,2)</f>
        <v>0</v>
      </c>
      <c r="BL981" s="16" t="s">
        <v>285</v>
      </c>
      <c r="BM981" s="16" t="s">
        <v>1042</v>
      </c>
    </row>
    <row r="982" s="1" customFormat="1" ht="14.4" customHeight="1">
      <c r="B982" s="37"/>
      <c r="C982" s="198" t="s">
        <v>1043</v>
      </c>
      <c r="D982" s="198" t="s">
        <v>143</v>
      </c>
      <c r="E982" s="199" t="s">
        <v>1044</v>
      </c>
      <c r="F982" s="200" t="s">
        <v>1045</v>
      </c>
      <c r="G982" s="201" t="s">
        <v>556</v>
      </c>
      <c r="H982" s="202">
        <v>1</v>
      </c>
      <c r="I982" s="203"/>
      <c r="J982" s="204">
        <f>ROUND(I982*H982,2)</f>
        <v>0</v>
      </c>
      <c r="K982" s="200" t="s">
        <v>147</v>
      </c>
      <c r="L982" s="42"/>
      <c r="M982" s="205" t="s">
        <v>1</v>
      </c>
      <c r="N982" s="206" t="s">
        <v>44</v>
      </c>
      <c r="O982" s="78"/>
      <c r="P982" s="207">
        <f>O982*H982</f>
        <v>0</v>
      </c>
      <c r="Q982" s="207">
        <v>0.0044400000000000004</v>
      </c>
      <c r="R982" s="207">
        <f>Q982*H982</f>
        <v>0.0044400000000000004</v>
      </c>
      <c r="S982" s="207">
        <v>0</v>
      </c>
      <c r="T982" s="208">
        <f>S982*H982</f>
        <v>0</v>
      </c>
      <c r="AR982" s="16" t="s">
        <v>285</v>
      </c>
      <c r="AT982" s="16" t="s">
        <v>143</v>
      </c>
      <c r="AU982" s="16" t="s">
        <v>80</v>
      </c>
      <c r="AY982" s="16" t="s">
        <v>141</v>
      </c>
      <c r="BE982" s="209">
        <f>IF(N982="základní",J982,0)</f>
        <v>0</v>
      </c>
      <c r="BF982" s="209">
        <f>IF(N982="snížená",J982,0)</f>
        <v>0</v>
      </c>
      <c r="BG982" s="209">
        <f>IF(N982="zákl. přenesená",J982,0)</f>
        <v>0</v>
      </c>
      <c r="BH982" s="209">
        <f>IF(N982="sníž. přenesená",J982,0)</f>
        <v>0</v>
      </c>
      <c r="BI982" s="209">
        <f>IF(N982="nulová",J982,0)</f>
        <v>0</v>
      </c>
      <c r="BJ982" s="16" t="s">
        <v>78</v>
      </c>
      <c r="BK982" s="209">
        <f>ROUND(I982*H982,2)</f>
        <v>0</v>
      </c>
      <c r="BL982" s="16" t="s">
        <v>285</v>
      </c>
      <c r="BM982" s="16" t="s">
        <v>1046</v>
      </c>
    </row>
    <row r="983" s="11" customFormat="1">
      <c r="B983" s="210"/>
      <c r="C983" s="211"/>
      <c r="D983" s="212" t="s">
        <v>150</v>
      </c>
      <c r="E983" s="213" t="s">
        <v>1</v>
      </c>
      <c r="F983" s="214" t="s">
        <v>253</v>
      </c>
      <c r="G983" s="211"/>
      <c r="H983" s="213" t="s">
        <v>1</v>
      </c>
      <c r="I983" s="215"/>
      <c r="J983" s="211"/>
      <c r="K983" s="211"/>
      <c r="L983" s="216"/>
      <c r="M983" s="217"/>
      <c r="N983" s="218"/>
      <c r="O983" s="218"/>
      <c r="P983" s="218"/>
      <c r="Q983" s="218"/>
      <c r="R983" s="218"/>
      <c r="S983" s="218"/>
      <c r="T983" s="219"/>
      <c r="AT983" s="220" t="s">
        <v>150</v>
      </c>
      <c r="AU983" s="220" t="s">
        <v>80</v>
      </c>
      <c r="AV983" s="11" t="s">
        <v>78</v>
      </c>
      <c r="AW983" s="11" t="s">
        <v>35</v>
      </c>
      <c r="AX983" s="11" t="s">
        <v>73</v>
      </c>
      <c r="AY983" s="220" t="s">
        <v>141</v>
      </c>
    </row>
    <row r="984" s="11" customFormat="1">
      <c r="B984" s="210"/>
      <c r="C984" s="211"/>
      <c r="D984" s="212" t="s">
        <v>150</v>
      </c>
      <c r="E984" s="213" t="s">
        <v>1</v>
      </c>
      <c r="F984" s="214" t="s">
        <v>254</v>
      </c>
      <c r="G984" s="211"/>
      <c r="H984" s="213" t="s">
        <v>1</v>
      </c>
      <c r="I984" s="215"/>
      <c r="J984" s="211"/>
      <c r="K984" s="211"/>
      <c r="L984" s="216"/>
      <c r="M984" s="217"/>
      <c r="N984" s="218"/>
      <c r="O984" s="218"/>
      <c r="P984" s="218"/>
      <c r="Q984" s="218"/>
      <c r="R984" s="218"/>
      <c r="S984" s="218"/>
      <c r="T984" s="219"/>
      <c r="AT984" s="220" t="s">
        <v>150</v>
      </c>
      <c r="AU984" s="220" t="s">
        <v>80</v>
      </c>
      <c r="AV984" s="11" t="s">
        <v>78</v>
      </c>
      <c r="AW984" s="11" t="s">
        <v>35</v>
      </c>
      <c r="AX984" s="11" t="s">
        <v>73</v>
      </c>
      <c r="AY984" s="220" t="s">
        <v>141</v>
      </c>
    </row>
    <row r="985" s="11" customFormat="1">
      <c r="B985" s="210"/>
      <c r="C985" s="211"/>
      <c r="D985" s="212" t="s">
        <v>150</v>
      </c>
      <c r="E985" s="213" t="s">
        <v>1</v>
      </c>
      <c r="F985" s="214" t="s">
        <v>255</v>
      </c>
      <c r="G985" s="211"/>
      <c r="H985" s="213" t="s">
        <v>1</v>
      </c>
      <c r="I985" s="215"/>
      <c r="J985" s="211"/>
      <c r="K985" s="211"/>
      <c r="L985" s="216"/>
      <c r="M985" s="217"/>
      <c r="N985" s="218"/>
      <c r="O985" s="218"/>
      <c r="P985" s="218"/>
      <c r="Q985" s="218"/>
      <c r="R985" s="218"/>
      <c r="S985" s="218"/>
      <c r="T985" s="219"/>
      <c r="AT985" s="220" t="s">
        <v>150</v>
      </c>
      <c r="AU985" s="220" t="s">
        <v>80</v>
      </c>
      <c r="AV985" s="11" t="s">
        <v>78</v>
      </c>
      <c r="AW985" s="11" t="s">
        <v>35</v>
      </c>
      <c r="AX985" s="11" t="s">
        <v>73</v>
      </c>
      <c r="AY985" s="220" t="s">
        <v>141</v>
      </c>
    </row>
    <row r="986" s="11" customFormat="1">
      <c r="B986" s="210"/>
      <c r="C986" s="211"/>
      <c r="D986" s="212" t="s">
        <v>150</v>
      </c>
      <c r="E986" s="213" t="s">
        <v>1</v>
      </c>
      <c r="F986" s="214" t="s">
        <v>256</v>
      </c>
      <c r="G986" s="211"/>
      <c r="H986" s="213" t="s">
        <v>1</v>
      </c>
      <c r="I986" s="215"/>
      <c r="J986" s="211"/>
      <c r="K986" s="211"/>
      <c r="L986" s="216"/>
      <c r="M986" s="217"/>
      <c r="N986" s="218"/>
      <c r="O986" s="218"/>
      <c r="P986" s="218"/>
      <c r="Q986" s="218"/>
      <c r="R986" s="218"/>
      <c r="S986" s="218"/>
      <c r="T986" s="219"/>
      <c r="AT986" s="220" t="s">
        <v>150</v>
      </c>
      <c r="AU986" s="220" t="s">
        <v>80</v>
      </c>
      <c r="AV986" s="11" t="s">
        <v>78</v>
      </c>
      <c r="AW986" s="11" t="s">
        <v>35</v>
      </c>
      <c r="AX986" s="11" t="s">
        <v>73</v>
      </c>
      <c r="AY986" s="220" t="s">
        <v>141</v>
      </c>
    </row>
    <row r="987" s="12" customFormat="1">
      <c r="B987" s="221"/>
      <c r="C987" s="222"/>
      <c r="D987" s="212" t="s">
        <v>150</v>
      </c>
      <c r="E987" s="223" t="s">
        <v>1</v>
      </c>
      <c r="F987" s="224" t="s">
        <v>1047</v>
      </c>
      <c r="G987" s="222"/>
      <c r="H987" s="225">
        <v>1</v>
      </c>
      <c r="I987" s="226"/>
      <c r="J987" s="222"/>
      <c r="K987" s="222"/>
      <c r="L987" s="227"/>
      <c r="M987" s="228"/>
      <c r="N987" s="229"/>
      <c r="O987" s="229"/>
      <c r="P987" s="229"/>
      <c r="Q987" s="229"/>
      <c r="R987" s="229"/>
      <c r="S987" s="229"/>
      <c r="T987" s="230"/>
      <c r="AT987" s="231" t="s">
        <v>150</v>
      </c>
      <c r="AU987" s="231" t="s">
        <v>80</v>
      </c>
      <c r="AV987" s="12" t="s">
        <v>80</v>
      </c>
      <c r="AW987" s="12" t="s">
        <v>35</v>
      </c>
      <c r="AX987" s="12" t="s">
        <v>78</v>
      </c>
      <c r="AY987" s="231" t="s">
        <v>141</v>
      </c>
    </row>
    <row r="988" s="1" customFormat="1" ht="14.4" customHeight="1">
      <c r="B988" s="37"/>
      <c r="C988" s="198" t="s">
        <v>1048</v>
      </c>
      <c r="D988" s="198" t="s">
        <v>143</v>
      </c>
      <c r="E988" s="199" t="s">
        <v>1049</v>
      </c>
      <c r="F988" s="200" t="s">
        <v>1050</v>
      </c>
      <c r="G988" s="201" t="s">
        <v>556</v>
      </c>
      <c r="H988" s="202">
        <v>13</v>
      </c>
      <c r="I988" s="203"/>
      <c r="J988" s="204">
        <f>ROUND(I988*H988,2)</f>
        <v>0</v>
      </c>
      <c r="K988" s="200" t="s">
        <v>147</v>
      </c>
      <c r="L988" s="42"/>
      <c r="M988" s="205" t="s">
        <v>1</v>
      </c>
      <c r="N988" s="206" t="s">
        <v>44</v>
      </c>
      <c r="O988" s="78"/>
      <c r="P988" s="207">
        <f>O988*H988</f>
        <v>0</v>
      </c>
      <c r="Q988" s="207">
        <v>0.00029999999999999997</v>
      </c>
      <c r="R988" s="207">
        <f>Q988*H988</f>
        <v>0.0038999999999999998</v>
      </c>
      <c r="S988" s="207">
        <v>0</v>
      </c>
      <c r="T988" s="208">
        <f>S988*H988</f>
        <v>0</v>
      </c>
      <c r="AR988" s="16" t="s">
        <v>285</v>
      </c>
      <c r="AT988" s="16" t="s">
        <v>143</v>
      </c>
      <c r="AU988" s="16" t="s">
        <v>80</v>
      </c>
      <c r="AY988" s="16" t="s">
        <v>141</v>
      </c>
      <c r="BE988" s="209">
        <f>IF(N988="základní",J988,0)</f>
        <v>0</v>
      </c>
      <c r="BF988" s="209">
        <f>IF(N988="snížená",J988,0)</f>
        <v>0</v>
      </c>
      <c r="BG988" s="209">
        <f>IF(N988="zákl. přenesená",J988,0)</f>
        <v>0</v>
      </c>
      <c r="BH988" s="209">
        <f>IF(N988="sníž. přenesená",J988,0)</f>
        <v>0</v>
      </c>
      <c r="BI988" s="209">
        <f>IF(N988="nulová",J988,0)</f>
        <v>0</v>
      </c>
      <c r="BJ988" s="16" t="s">
        <v>78</v>
      </c>
      <c r="BK988" s="209">
        <f>ROUND(I988*H988,2)</f>
        <v>0</v>
      </c>
      <c r="BL988" s="16" t="s">
        <v>285</v>
      </c>
      <c r="BM988" s="16" t="s">
        <v>1051</v>
      </c>
    </row>
    <row r="989" s="11" customFormat="1">
      <c r="B989" s="210"/>
      <c r="C989" s="211"/>
      <c r="D989" s="212" t="s">
        <v>150</v>
      </c>
      <c r="E989" s="213" t="s">
        <v>1</v>
      </c>
      <c r="F989" s="214" t="s">
        <v>253</v>
      </c>
      <c r="G989" s="211"/>
      <c r="H989" s="213" t="s">
        <v>1</v>
      </c>
      <c r="I989" s="215"/>
      <c r="J989" s="211"/>
      <c r="K989" s="211"/>
      <c r="L989" s="216"/>
      <c r="M989" s="217"/>
      <c r="N989" s="218"/>
      <c r="O989" s="218"/>
      <c r="P989" s="218"/>
      <c r="Q989" s="218"/>
      <c r="R989" s="218"/>
      <c r="S989" s="218"/>
      <c r="T989" s="219"/>
      <c r="AT989" s="220" t="s">
        <v>150</v>
      </c>
      <c r="AU989" s="220" t="s">
        <v>80</v>
      </c>
      <c r="AV989" s="11" t="s">
        <v>78</v>
      </c>
      <c r="AW989" s="11" t="s">
        <v>35</v>
      </c>
      <c r="AX989" s="11" t="s">
        <v>73</v>
      </c>
      <c r="AY989" s="220" t="s">
        <v>141</v>
      </c>
    </row>
    <row r="990" s="11" customFormat="1">
      <c r="B990" s="210"/>
      <c r="C990" s="211"/>
      <c r="D990" s="212" t="s">
        <v>150</v>
      </c>
      <c r="E990" s="213" t="s">
        <v>1</v>
      </c>
      <c r="F990" s="214" t="s">
        <v>254</v>
      </c>
      <c r="G990" s="211"/>
      <c r="H990" s="213" t="s">
        <v>1</v>
      </c>
      <c r="I990" s="215"/>
      <c r="J990" s="211"/>
      <c r="K990" s="211"/>
      <c r="L990" s="216"/>
      <c r="M990" s="217"/>
      <c r="N990" s="218"/>
      <c r="O990" s="218"/>
      <c r="P990" s="218"/>
      <c r="Q990" s="218"/>
      <c r="R990" s="218"/>
      <c r="S990" s="218"/>
      <c r="T990" s="219"/>
      <c r="AT990" s="220" t="s">
        <v>150</v>
      </c>
      <c r="AU990" s="220" t="s">
        <v>80</v>
      </c>
      <c r="AV990" s="11" t="s">
        <v>78</v>
      </c>
      <c r="AW990" s="11" t="s">
        <v>35</v>
      </c>
      <c r="AX990" s="11" t="s">
        <v>73</v>
      </c>
      <c r="AY990" s="220" t="s">
        <v>141</v>
      </c>
    </row>
    <row r="991" s="11" customFormat="1">
      <c r="B991" s="210"/>
      <c r="C991" s="211"/>
      <c r="D991" s="212" t="s">
        <v>150</v>
      </c>
      <c r="E991" s="213" t="s">
        <v>1</v>
      </c>
      <c r="F991" s="214" t="s">
        <v>255</v>
      </c>
      <c r="G991" s="211"/>
      <c r="H991" s="213" t="s">
        <v>1</v>
      </c>
      <c r="I991" s="215"/>
      <c r="J991" s="211"/>
      <c r="K991" s="211"/>
      <c r="L991" s="216"/>
      <c r="M991" s="217"/>
      <c r="N991" s="218"/>
      <c r="O991" s="218"/>
      <c r="P991" s="218"/>
      <c r="Q991" s="218"/>
      <c r="R991" s="218"/>
      <c r="S991" s="218"/>
      <c r="T991" s="219"/>
      <c r="AT991" s="220" t="s">
        <v>150</v>
      </c>
      <c r="AU991" s="220" t="s">
        <v>80</v>
      </c>
      <c r="AV991" s="11" t="s">
        <v>78</v>
      </c>
      <c r="AW991" s="11" t="s">
        <v>35</v>
      </c>
      <c r="AX991" s="11" t="s">
        <v>73</v>
      </c>
      <c r="AY991" s="220" t="s">
        <v>141</v>
      </c>
    </row>
    <row r="992" s="11" customFormat="1">
      <c r="B992" s="210"/>
      <c r="C992" s="211"/>
      <c r="D992" s="212" t="s">
        <v>150</v>
      </c>
      <c r="E992" s="213" t="s">
        <v>1</v>
      </c>
      <c r="F992" s="214" t="s">
        <v>615</v>
      </c>
      <c r="G992" s="211"/>
      <c r="H992" s="213" t="s">
        <v>1</v>
      </c>
      <c r="I992" s="215"/>
      <c r="J992" s="211"/>
      <c r="K992" s="211"/>
      <c r="L992" s="216"/>
      <c r="M992" s="217"/>
      <c r="N992" s="218"/>
      <c r="O992" s="218"/>
      <c r="P992" s="218"/>
      <c r="Q992" s="218"/>
      <c r="R992" s="218"/>
      <c r="S992" s="218"/>
      <c r="T992" s="219"/>
      <c r="AT992" s="220" t="s">
        <v>150</v>
      </c>
      <c r="AU992" s="220" t="s">
        <v>80</v>
      </c>
      <c r="AV992" s="11" t="s">
        <v>78</v>
      </c>
      <c r="AW992" s="11" t="s">
        <v>35</v>
      </c>
      <c r="AX992" s="11" t="s">
        <v>73</v>
      </c>
      <c r="AY992" s="220" t="s">
        <v>141</v>
      </c>
    </row>
    <row r="993" s="11" customFormat="1">
      <c r="B993" s="210"/>
      <c r="C993" s="211"/>
      <c r="D993" s="212" t="s">
        <v>150</v>
      </c>
      <c r="E993" s="213" t="s">
        <v>1</v>
      </c>
      <c r="F993" s="214" t="s">
        <v>256</v>
      </c>
      <c r="G993" s="211"/>
      <c r="H993" s="213" t="s">
        <v>1</v>
      </c>
      <c r="I993" s="215"/>
      <c r="J993" s="211"/>
      <c r="K993" s="211"/>
      <c r="L993" s="216"/>
      <c r="M993" s="217"/>
      <c r="N993" s="218"/>
      <c r="O993" s="218"/>
      <c r="P993" s="218"/>
      <c r="Q993" s="218"/>
      <c r="R993" s="218"/>
      <c r="S993" s="218"/>
      <c r="T993" s="219"/>
      <c r="AT993" s="220" t="s">
        <v>150</v>
      </c>
      <c r="AU993" s="220" t="s">
        <v>80</v>
      </c>
      <c r="AV993" s="11" t="s">
        <v>78</v>
      </c>
      <c r="AW993" s="11" t="s">
        <v>35</v>
      </c>
      <c r="AX993" s="11" t="s">
        <v>73</v>
      </c>
      <c r="AY993" s="220" t="s">
        <v>141</v>
      </c>
    </row>
    <row r="994" s="12" customFormat="1">
      <c r="B994" s="221"/>
      <c r="C994" s="222"/>
      <c r="D994" s="212" t="s">
        <v>150</v>
      </c>
      <c r="E994" s="223" t="s">
        <v>1</v>
      </c>
      <c r="F994" s="224" t="s">
        <v>1052</v>
      </c>
      <c r="G994" s="222"/>
      <c r="H994" s="225">
        <v>13</v>
      </c>
      <c r="I994" s="226"/>
      <c r="J994" s="222"/>
      <c r="K994" s="222"/>
      <c r="L994" s="227"/>
      <c r="M994" s="228"/>
      <c r="N994" s="229"/>
      <c r="O994" s="229"/>
      <c r="P994" s="229"/>
      <c r="Q994" s="229"/>
      <c r="R994" s="229"/>
      <c r="S994" s="229"/>
      <c r="T994" s="230"/>
      <c r="AT994" s="231" t="s">
        <v>150</v>
      </c>
      <c r="AU994" s="231" t="s">
        <v>80</v>
      </c>
      <c r="AV994" s="12" t="s">
        <v>80</v>
      </c>
      <c r="AW994" s="12" t="s">
        <v>35</v>
      </c>
      <c r="AX994" s="12" t="s">
        <v>78</v>
      </c>
      <c r="AY994" s="231" t="s">
        <v>141</v>
      </c>
    </row>
    <row r="995" s="1" customFormat="1" ht="14.4" customHeight="1">
      <c r="B995" s="37"/>
      <c r="C995" s="198" t="s">
        <v>1053</v>
      </c>
      <c r="D995" s="198" t="s">
        <v>143</v>
      </c>
      <c r="E995" s="199" t="s">
        <v>1054</v>
      </c>
      <c r="F995" s="200" t="s">
        <v>1055</v>
      </c>
      <c r="G995" s="201" t="s">
        <v>479</v>
      </c>
      <c r="H995" s="202">
        <v>3</v>
      </c>
      <c r="I995" s="203"/>
      <c r="J995" s="204">
        <f>ROUND(I995*H995,2)</f>
        <v>0</v>
      </c>
      <c r="K995" s="200" t="s">
        <v>147</v>
      </c>
      <c r="L995" s="42"/>
      <c r="M995" s="205" t="s">
        <v>1</v>
      </c>
      <c r="N995" s="206" t="s">
        <v>44</v>
      </c>
      <c r="O995" s="78"/>
      <c r="P995" s="207">
        <f>O995*H995</f>
        <v>0</v>
      </c>
      <c r="Q995" s="207">
        <v>4.0000000000000003E-05</v>
      </c>
      <c r="R995" s="207">
        <f>Q995*H995</f>
        <v>0.00012000000000000002</v>
      </c>
      <c r="S995" s="207">
        <v>0</v>
      </c>
      <c r="T995" s="208">
        <f>S995*H995</f>
        <v>0</v>
      </c>
      <c r="AR995" s="16" t="s">
        <v>285</v>
      </c>
      <c r="AT995" s="16" t="s">
        <v>143</v>
      </c>
      <c r="AU995" s="16" t="s">
        <v>80</v>
      </c>
      <c r="AY995" s="16" t="s">
        <v>141</v>
      </c>
      <c r="BE995" s="209">
        <f>IF(N995="základní",J995,0)</f>
        <v>0</v>
      </c>
      <c r="BF995" s="209">
        <f>IF(N995="snížená",J995,0)</f>
        <v>0</v>
      </c>
      <c r="BG995" s="209">
        <f>IF(N995="zákl. přenesená",J995,0)</f>
        <v>0</v>
      </c>
      <c r="BH995" s="209">
        <f>IF(N995="sníž. přenesená",J995,0)</f>
        <v>0</v>
      </c>
      <c r="BI995" s="209">
        <f>IF(N995="nulová",J995,0)</f>
        <v>0</v>
      </c>
      <c r="BJ995" s="16" t="s">
        <v>78</v>
      </c>
      <c r="BK995" s="209">
        <f>ROUND(I995*H995,2)</f>
        <v>0</v>
      </c>
      <c r="BL995" s="16" t="s">
        <v>285</v>
      </c>
      <c r="BM995" s="16" t="s">
        <v>1056</v>
      </c>
    </row>
    <row r="996" s="1" customFormat="1" ht="14.4" customHeight="1">
      <c r="B996" s="37"/>
      <c r="C996" s="254" t="s">
        <v>1057</v>
      </c>
      <c r="D996" s="254" t="s">
        <v>298</v>
      </c>
      <c r="E996" s="255" t="s">
        <v>1058</v>
      </c>
      <c r="F996" s="256" t="s">
        <v>1059</v>
      </c>
      <c r="G996" s="257" t="s">
        <v>479</v>
      </c>
      <c r="H996" s="258">
        <v>2</v>
      </c>
      <c r="I996" s="259"/>
      <c r="J996" s="260">
        <f>ROUND(I996*H996,2)</f>
        <v>0</v>
      </c>
      <c r="K996" s="256" t="s">
        <v>147</v>
      </c>
      <c r="L996" s="261"/>
      <c r="M996" s="262" t="s">
        <v>1</v>
      </c>
      <c r="N996" s="263" t="s">
        <v>44</v>
      </c>
      <c r="O996" s="78"/>
      <c r="P996" s="207">
        <f>O996*H996</f>
        <v>0</v>
      </c>
      <c r="Q996" s="207">
        <v>0.0018</v>
      </c>
      <c r="R996" s="207">
        <f>Q996*H996</f>
        <v>0.0035999999999999999</v>
      </c>
      <c r="S996" s="207">
        <v>0</v>
      </c>
      <c r="T996" s="208">
        <f>S996*H996</f>
        <v>0</v>
      </c>
      <c r="AR996" s="16" t="s">
        <v>422</v>
      </c>
      <c r="AT996" s="16" t="s">
        <v>298</v>
      </c>
      <c r="AU996" s="16" t="s">
        <v>80</v>
      </c>
      <c r="AY996" s="16" t="s">
        <v>141</v>
      </c>
      <c r="BE996" s="209">
        <f>IF(N996="základní",J996,0)</f>
        <v>0</v>
      </c>
      <c r="BF996" s="209">
        <f>IF(N996="snížená",J996,0)</f>
        <v>0</v>
      </c>
      <c r="BG996" s="209">
        <f>IF(N996="zákl. přenesená",J996,0)</f>
        <v>0</v>
      </c>
      <c r="BH996" s="209">
        <f>IF(N996="sníž. přenesená",J996,0)</f>
        <v>0</v>
      </c>
      <c r="BI996" s="209">
        <f>IF(N996="nulová",J996,0)</f>
        <v>0</v>
      </c>
      <c r="BJ996" s="16" t="s">
        <v>78</v>
      </c>
      <c r="BK996" s="209">
        <f>ROUND(I996*H996,2)</f>
        <v>0</v>
      </c>
      <c r="BL996" s="16" t="s">
        <v>285</v>
      </c>
      <c r="BM996" s="16" t="s">
        <v>1060</v>
      </c>
    </row>
    <row r="997" s="11" customFormat="1">
      <c r="B997" s="210"/>
      <c r="C997" s="211"/>
      <c r="D997" s="212" t="s">
        <v>150</v>
      </c>
      <c r="E997" s="213" t="s">
        <v>1</v>
      </c>
      <c r="F997" s="214" t="s">
        <v>253</v>
      </c>
      <c r="G997" s="211"/>
      <c r="H997" s="213" t="s">
        <v>1</v>
      </c>
      <c r="I997" s="215"/>
      <c r="J997" s="211"/>
      <c r="K997" s="211"/>
      <c r="L997" s="216"/>
      <c r="M997" s="217"/>
      <c r="N997" s="218"/>
      <c r="O997" s="218"/>
      <c r="P997" s="218"/>
      <c r="Q997" s="218"/>
      <c r="R997" s="218"/>
      <c r="S997" s="218"/>
      <c r="T997" s="219"/>
      <c r="AT997" s="220" t="s">
        <v>150</v>
      </c>
      <c r="AU997" s="220" t="s">
        <v>80</v>
      </c>
      <c r="AV997" s="11" t="s">
        <v>78</v>
      </c>
      <c r="AW997" s="11" t="s">
        <v>35</v>
      </c>
      <c r="AX997" s="11" t="s">
        <v>73</v>
      </c>
      <c r="AY997" s="220" t="s">
        <v>141</v>
      </c>
    </row>
    <row r="998" s="11" customFormat="1">
      <c r="B998" s="210"/>
      <c r="C998" s="211"/>
      <c r="D998" s="212" t="s">
        <v>150</v>
      </c>
      <c r="E998" s="213" t="s">
        <v>1</v>
      </c>
      <c r="F998" s="214" t="s">
        <v>254</v>
      </c>
      <c r="G998" s="211"/>
      <c r="H998" s="213" t="s">
        <v>1</v>
      </c>
      <c r="I998" s="215"/>
      <c r="J998" s="211"/>
      <c r="K998" s="211"/>
      <c r="L998" s="216"/>
      <c r="M998" s="217"/>
      <c r="N998" s="218"/>
      <c r="O998" s="218"/>
      <c r="P998" s="218"/>
      <c r="Q998" s="218"/>
      <c r="R998" s="218"/>
      <c r="S998" s="218"/>
      <c r="T998" s="219"/>
      <c r="AT998" s="220" t="s">
        <v>150</v>
      </c>
      <c r="AU998" s="220" t="s">
        <v>80</v>
      </c>
      <c r="AV998" s="11" t="s">
        <v>78</v>
      </c>
      <c r="AW998" s="11" t="s">
        <v>35</v>
      </c>
      <c r="AX998" s="11" t="s">
        <v>73</v>
      </c>
      <c r="AY998" s="220" t="s">
        <v>141</v>
      </c>
    </row>
    <row r="999" s="11" customFormat="1">
      <c r="B999" s="210"/>
      <c r="C999" s="211"/>
      <c r="D999" s="212" t="s">
        <v>150</v>
      </c>
      <c r="E999" s="213" t="s">
        <v>1</v>
      </c>
      <c r="F999" s="214" t="s">
        <v>255</v>
      </c>
      <c r="G999" s="211"/>
      <c r="H999" s="213" t="s">
        <v>1</v>
      </c>
      <c r="I999" s="215"/>
      <c r="J999" s="211"/>
      <c r="K999" s="211"/>
      <c r="L999" s="216"/>
      <c r="M999" s="217"/>
      <c r="N999" s="218"/>
      <c r="O999" s="218"/>
      <c r="P999" s="218"/>
      <c r="Q999" s="218"/>
      <c r="R999" s="218"/>
      <c r="S999" s="218"/>
      <c r="T999" s="219"/>
      <c r="AT999" s="220" t="s">
        <v>150</v>
      </c>
      <c r="AU999" s="220" t="s">
        <v>80</v>
      </c>
      <c r="AV999" s="11" t="s">
        <v>78</v>
      </c>
      <c r="AW999" s="11" t="s">
        <v>35</v>
      </c>
      <c r="AX999" s="11" t="s">
        <v>73</v>
      </c>
      <c r="AY999" s="220" t="s">
        <v>141</v>
      </c>
    </row>
    <row r="1000" s="11" customFormat="1">
      <c r="B1000" s="210"/>
      <c r="C1000" s="211"/>
      <c r="D1000" s="212" t="s">
        <v>150</v>
      </c>
      <c r="E1000" s="213" t="s">
        <v>1</v>
      </c>
      <c r="F1000" s="214" t="s">
        <v>263</v>
      </c>
      <c r="G1000" s="211"/>
      <c r="H1000" s="213" t="s">
        <v>1</v>
      </c>
      <c r="I1000" s="215"/>
      <c r="J1000" s="211"/>
      <c r="K1000" s="211"/>
      <c r="L1000" s="216"/>
      <c r="M1000" s="217"/>
      <c r="N1000" s="218"/>
      <c r="O1000" s="218"/>
      <c r="P1000" s="218"/>
      <c r="Q1000" s="218"/>
      <c r="R1000" s="218"/>
      <c r="S1000" s="218"/>
      <c r="T1000" s="219"/>
      <c r="AT1000" s="220" t="s">
        <v>150</v>
      </c>
      <c r="AU1000" s="220" t="s">
        <v>80</v>
      </c>
      <c r="AV1000" s="11" t="s">
        <v>78</v>
      </c>
      <c r="AW1000" s="11" t="s">
        <v>35</v>
      </c>
      <c r="AX1000" s="11" t="s">
        <v>73</v>
      </c>
      <c r="AY1000" s="220" t="s">
        <v>141</v>
      </c>
    </row>
    <row r="1001" s="11" customFormat="1">
      <c r="B1001" s="210"/>
      <c r="C1001" s="211"/>
      <c r="D1001" s="212" t="s">
        <v>150</v>
      </c>
      <c r="E1001" s="213" t="s">
        <v>1</v>
      </c>
      <c r="F1001" s="214" t="s">
        <v>256</v>
      </c>
      <c r="G1001" s="211"/>
      <c r="H1001" s="213" t="s">
        <v>1</v>
      </c>
      <c r="I1001" s="215"/>
      <c r="J1001" s="211"/>
      <c r="K1001" s="211"/>
      <c r="L1001" s="216"/>
      <c r="M1001" s="217"/>
      <c r="N1001" s="218"/>
      <c r="O1001" s="218"/>
      <c r="P1001" s="218"/>
      <c r="Q1001" s="218"/>
      <c r="R1001" s="218"/>
      <c r="S1001" s="218"/>
      <c r="T1001" s="219"/>
      <c r="AT1001" s="220" t="s">
        <v>150</v>
      </c>
      <c r="AU1001" s="220" t="s">
        <v>80</v>
      </c>
      <c r="AV1001" s="11" t="s">
        <v>78</v>
      </c>
      <c r="AW1001" s="11" t="s">
        <v>35</v>
      </c>
      <c r="AX1001" s="11" t="s">
        <v>73</v>
      </c>
      <c r="AY1001" s="220" t="s">
        <v>141</v>
      </c>
    </row>
    <row r="1002" s="12" customFormat="1">
      <c r="B1002" s="221"/>
      <c r="C1002" s="222"/>
      <c r="D1002" s="212" t="s">
        <v>150</v>
      </c>
      <c r="E1002" s="223" t="s">
        <v>1</v>
      </c>
      <c r="F1002" s="224" t="s">
        <v>80</v>
      </c>
      <c r="G1002" s="222"/>
      <c r="H1002" s="225">
        <v>2</v>
      </c>
      <c r="I1002" s="226"/>
      <c r="J1002" s="222"/>
      <c r="K1002" s="222"/>
      <c r="L1002" s="227"/>
      <c r="M1002" s="228"/>
      <c r="N1002" s="229"/>
      <c r="O1002" s="229"/>
      <c r="P1002" s="229"/>
      <c r="Q1002" s="229"/>
      <c r="R1002" s="229"/>
      <c r="S1002" s="229"/>
      <c r="T1002" s="230"/>
      <c r="AT1002" s="231" t="s">
        <v>150</v>
      </c>
      <c r="AU1002" s="231" t="s">
        <v>80</v>
      </c>
      <c r="AV1002" s="12" t="s">
        <v>80</v>
      </c>
      <c r="AW1002" s="12" t="s">
        <v>35</v>
      </c>
      <c r="AX1002" s="12" t="s">
        <v>78</v>
      </c>
      <c r="AY1002" s="231" t="s">
        <v>141</v>
      </c>
    </row>
    <row r="1003" s="1" customFormat="1" ht="14.4" customHeight="1">
      <c r="B1003" s="37"/>
      <c r="C1003" s="254" t="s">
        <v>1061</v>
      </c>
      <c r="D1003" s="254" t="s">
        <v>298</v>
      </c>
      <c r="E1003" s="255" t="s">
        <v>1062</v>
      </c>
      <c r="F1003" s="256" t="s">
        <v>1063</v>
      </c>
      <c r="G1003" s="257" t="s">
        <v>479</v>
      </c>
      <c r="H1003" s="258">
        <v>1</v>
      </c>
      <c r="I1003" s="259"/>
      <c r="J1003" s="260">
        <f>ROUND(I1003*H1003,2)</f>
        <v>0</v>
      </c>
      <c r="K1003" s="256" t="s">
        <v>1</v>
      </c>
      <c r="L1003" s="261"/>
      <c r="M1003" s="262" t="s">
        <v>1</v>
      </c>
      <c r="N1003" s="263" t="s">
        <v>44</v>
      </c>
      <c r="O1003" s="78"/>
      <c r="P1003" s="207">
        <f>O1003*H1003</f>
        <v>0</v>
      </c>
      <c r="Q1003" s="207">
        <v>0.0015200000000000001</v>
      </c>
      <c r="R1003" s="207">
        <f>Q1003*H1003</f>
        <v>0.0015200000000000001</v>
      </c>
      <c r="S1003" s="207">
        <v>0</v>
      </c>
      <c r="T1003" s="208">
        <f>S1003*H1003</f>
        <v>0</v>
      </c>
      <c r="AR1003" s="16" t="s">
        <v>422</v>
      </c>
      <c r="AT1003" s="16" t="s">
        <v>298</v>
      </c>
      <c r="AU1003" s="16" t="s">
        <v>80</v>
      </c>
      <c r="AY1003" s="16" t="s">
        <v>141</v>
      </c>
      <c r="BE1003" s="209">
        <f>IF(N1003="základní",J1003,0)</f>
        <v>0</v>
      </c>
      <c r="BF1003" s="209">
        <f>IF(N1003="snížená",J1003,0)</f>
        <v>0</v>
      </c>
      <c r="BG1003" s="209">
        <f>IF(N1003="zákl. přenesená",J1003,0)</f>
        <v>0</v>
      </c>
      <c r="BH1003" s="209">
        <f>IF(N1003="sníž. přenesená",J1003,0)</f>
        <v>0</v>
      </c>
      <c r="BI1003" s="209">
        <f>IF(N1003="nulová",J1003,0)</f>
        <v>0</v>
      </c>
      <c r="BJ1003" s="16" t="s">
        <v>78</v>
      </c>
      <c r="BK1003" s="209">
        <f>ROUND(I1003*H1003,2)</f>
        <v>0</v>
      </c>
      <c r="BL1003" s="16" t="s">
        <v>285</v>
      </c>
      <c r="BM1003" s="16" t="s">
        <v>1064</v>
      </c>
    </row>
    <row r="1004" s="11" customFormat="1">
      <c r="B1004" s="210"/>
      <c r="C1004" s="211"/>
      <c r="D1004" s="212" t="s">
        <v>150</v>
      </c>
      <c r="E1004" s="213" t="s">
        <v>1</v>
      </c>
      <c r="F1004" s="214" t="s">
        <v>253</v>
      </c>
      <c r="G1004" s="211"/>
      <c r="H1004" s="213" t="s">
        <v>1</v>
      </c>
      <c r="I1004" s="215"/>
      <c r="J1004" s="211"/>
      <c r="K1004" s="211"/>
      <c r="L1004" s="216"/>
      <c r="M1004" s="217"/>
      <c r="N1004" s="218"/>
      <c r="O1004" s="218"/>
      <c r="P1004" s="218"/>
      <c r="Q1004" s="218"/>
      <c r="R1004" s="218"/>
      <c r="S1004" s="218"/>
      <c r="T1004" s="219"/>
      <c r="AT1004" s="220" t="s">
        <v>150</v>
      </c>
      <c r="AU1004" s="220" t="s">
        <v>80</v>
      </c>
      <c r="AV1004" s="11" t="s">
        <v>78</v>
      </c>
      <c r="AW1004" s="11" t="s">
        <v>35</v>
      </c>
      <c r="AX1004" s="11" t="s">
        <v>73</v>
      </c>
      <c r="AY1004" s="220" t="s">
        <v>141</v>
      </c>
    </row>
    <row r="1005" s="11" customFormat="1">
      <c r="B1005" s="210"/>
      <c r="C1005" s="211"/>
      <c r="D1005" s="212" t="s">
        <v>150</v>
      </c>
      <c r="E1005" s="213" t="s">
        <v>1</v>
      </c>
      <c r="F1005" s="214" t="s">
        <v>254</v>
      </c>
      <c r="G1005" s="211"/>
      <c r="H1005" s="213" t="s">
        <v>1</v>
      </c>
      <c r="I1005" s="215"/>
      <c r="J1005" s="211"/>
      <c r="K1005" s="211"/>
      <c r="L1005" s="216"/>
      <c r="M1005" s="217"/>
      <c r="N1005" s="218"/>
      <c r="O1005" s="218"/>
      <c r="P1005" s="218"/>
      <c r="Q1005" s="218"/>
      <c r="R1005" s="218"/>
      <c r="S1005" s="218"/>
      <c r="T1005" s="219"/>
      <c r="AT1005" s="220" t="s">
        <v>150</v>
      </c>
      <c r="AU1005" s="220" t="s">
        <v>80</v>
      </c>
      <c r="AV1005" s="11" t="s">
        <v>78</v>
      </c>
      <c r="AW1005" s="11" t="s">
        <v>35</v>
      </c>
      <c r="AX1005" s="11" t="s">
        <v>73</v>
      </c>
      <c r="AY1005" s="220" t="s">
        <v>141</v>
      </c>
    </row>
    <row r="1006" s="11" customFormat="1">
      <c r="B1006" s="210"/>
      <c r="C1006" s="211"/>
      <c r="D1006" s="212" t="s">
        <v>150</v>
      </c>
      <c r="E1006" s="213" t="s">
        <v>1</v>
      </c>
      <c r="F1006" s="214" t="s">
        <v>255</v>
      </c>
      <c r="G1006" s="211"/>
      <c r="H1006" s="213" t="s">
        <v>1</v>
      </c>
      <c r="I1006" s="215"/>
      <c r="J1006" s="211"/>
      <c r="K1006" s="211"/>
      <c r="L1006" s="216"/>
      <c r="M1006" s="217"/>
      <c r="N1006" s="218"/>
      <c r="O1006" s="218"/>
      <c r="P1006" s="218"/>
      <c r="Q1006" s="218"/>
      <c r="R1006" s="218"/>
      <c r="S1006" s="218"/>
      <c r="T1006" s="219"/>
      <c r="AT1006" s="220" t="s">
        <v>150</v>
      </c>
      <c r="AU1006" s="220" t="s">
        <v>80</v>
      </c>
      <c r="AV1006" s="11" t="s">
        <v>78</v>
      </c>
      <c r="AW1006" s="11" t="s">
        <v>35</v>
      </c>
      <c r="AX1006" s="11" t="s">
        <v>73</v>
      </c>
      <c r="AY1006" s="220" t="s">
        <v>141</v>
      </c>
    </row>
    <row r="1007" s="11" customFormat="1">
      <c r="B1007" s="210"/>
      <c r="C1007" s="211"/>
      <c r="D1007" s="212" t="s">
        <v>150</v>
      </c>
      <c r="E1007" s="213" t="s">
        <v>1</v>
      </c>
      <c r="F1007" s="214" t="s">
        <v>263</v>
      </c>
      <c r="G1007" s="211"/>
      <c r="H1007" s="213" t="s">
        <v>1</v>
      </c>
      <c r="I1007" s="215"/>
      <c r="J1007" s="211"/>
      <c r="K1007" s="211"/>
      <c r="L1007" s="216"/>
      <c r="M1007" s="217"/>
      <c r="N1007" s="218"/>
      <c r="O1007" s="218"/>
      <c r="P1007" s="218"/>
      <c r="Q1007" s="218"/>
      <c r="R1007" s="218"/>
      <c r="S1007" s="218"/>
      <c r="T1007" s="219"/>
      <c r="AT1007" s="220" t="s">
        <v>150</v>
      </c>
      <c r="AU1007" s="220" t="s">
        <v>80</v>
      </c>
      <c r="AV1007" s="11" t="s">
        <v>78</v>
      </c>
      <c r="AW1007" s="11" t="s">
        <v>35</v>
      </c>
      <c r="AX1007" s="11" t="s">
        <v>73</v>
      </c>
      <c r="AY1007" s="220" t="s">
        <v>141</v>
      </c>
    </row>
    <row r="1008" s="11" customFormat="1">
      <c r="B1008" s="210"/>
      <c r="C1008" s="211"/>
      <c r="D1008" s="212" t="s">
        <v>150</v>
      </c>
      <c r="E1008" s="213" t="s">
        <v>1</v>
      </c>
      <c r="F1008" s="214" t="s">
        <v>256</v>
      </c>
      <c r="G1008" s="211"/>
      <c r="H1008" s="213" t="s">
        <v>1</v>
      </c>
      <c r="I1008" s="215"/>
      <c r="J1008" s="211"/>
      <c r="K1008" s="211"/>
      <c r="L1008" s="216"/>
      <c r="M1008" s="217"/>
      <c r="N1008" s="218"/>
      <c r="O1008" s="218"/>
      <c r="P1008" s="218"/>
      <c r="Q1008" s="218"/>
      <c r="R1008" s="218"/>
      <c r="S1008" s="218"/>
      <c r="T1008" s="219"/>
      <c r="AT1008" s="220" t="s">
        <v>150</v>
      </c>
      <c r="AU1008" s="220" t="s">
        <v>80</v>
      </c>
      <c r="AV1008" s="11" t="s">
        <v>78</v>
      </c>
      <c r="AW1008" s="11" t="s">
        <v>35</v>
      </c>
      <c r="AX1008" s="11" t="s">
        <v>73</v>
      </c>
      <c r="AY1008" s="220" t="s">
        <v>141</v>
      </c>
    </row>
    <row r="1009" s="12" customFormat="1">
      <c r="B1009" s="221"/>
      <c r="C1009" s="222"/>
      <c r="D1009" s="212" t="s">
        <v>150</v>
      </c>
      <c r="E1009" s="223" t="s">
        <v>1</v>
      </c>
      <c r="F1009" s="224" t="s">
        <v>78</v>
      </c>
      <c r="G1009" s="222"/>
      <c r="H1009" s="225">
        <v>1</v>
      </c>
      <c r="I1009" s="226"/>
      <c r="J1009" s="222"/>
      <c r="K1009" s="222"/>
      <c r="L1009" s="227"/>
      <c r="M1009" s="228"/>
      <c r="N1009" s="229"/>
      <c r="O1009" s="229"/>
      <c r="P1009" s="229"/>
      <c r="Q1009" s="229"/>
      <c r="R1009" s="229"/>
      <c r="S1009" s="229"/>
      <c r="T1009" s="230"/>
      <c r="AT1009" s="231" t="s">
        <v>150</v>
      </c>
      <c r="AU1009" s="231" t="s">
        <v>80</v>
      </c>
      <c r="AV1009" s="12" t="s">
        <v>80</v>
      </c>
      <c r="AW1009" s="12" t="s">
        <v>35</v>
      </c>
      <c r="AX1009" s="12" t="s">
        <v>78</v>
      </c>
      <c r="AY1009" s="231" t="s">
        <v>141</v>
      </c>
    </row>
    <row r="1010" s="1" customFormat="1" ht="14.4" customHeight="1">
      <c r="B1010" s="37"/>
      <c r="C1010" s="198" t="s">
        <v>1065</v>
      </c>
      <c r="D1010" s="198" t="s">
        <v>143</v>
      </c>
      <c r="E1010" s="199" t="s">
        <v>1066</v>
      </c>
      <c r="F1010" s="200" t="s">
        <v>1067</v>
      </c>
      <c r="G1010" s="201" t="s">
        <v>479</v>
      </c>
      <c r="H1010" s="202">
        <v>3</v>
      </c>
      <c r="I1010" s="203"/>
      <c r="J1010" s="204">
        <f>ROUND(I1010*H1010,2)</f>
        <v>0</v>
      </c>
      <c r="K1010" s="200" t="s">
        <v>147</v>
      </c>
      <c r="L1010" s="42"/>
      <c r="M1010" s="205" t="s">
        <v>1</v>
      </c>
      <c r="N1010" s="206" t="s">
        <v>44</v>
      </c>
      <c r="O1010" s="78"/>
      <c r="P1010" s="207">
        <f>O1010*H1010</f>
        <v>0</v>
      </c>
      <c r="Q1010" s="207">
        <v>0.00023000000000000001</v>
      </c>
      <c r="R1010" s="207">
        <f>Q1010*H1010</f>
        <v>0.00069000000000000008</v>
      </c>
      <c r="S1010" s="207">
        <v>0</v>
      </c>
      <c r="T1010" s="208">
        <f>S1010*H1010</f>
        <v>0</v>
      </c>
      <c r="AR1010" s="16" t="s">
        <v>285</v>
      </c>
      <c r="AT1010" s="16" t="s">
        <v>143</v>
      </c>
      <c r="AU1010" s="16" t="s">
        <v>80</v>
      </c>
      <c r="AY1010" s="16" t="s">
        <v>141</v>
      </c>
      <c r="BE1010" s="209">
        <f>IF(N1010="základní",J1010,0)</f>
        <v>0</v>
      </c>
      <c r="BF1010" s="209">
        <f>IF(N1010="snížená",J1010,0)</f>
        <v>0</v>
      </c>
      <c r="BG1010" s="209">
        <f>IF(N1010="zákl. přenesená",J1010,0)</f>
        <v>0</v>
      </c>
      <c r="BH1010" s="209">
        <f>IF(N1010="sníž. přenesená",J1010,0)</f>
        <v>0</v>
      </c>
      <c r="BI1010" s="209">
        <f>IF(N1010="nulová",J1010,0)</f>
        <v>0</v>
      </c>
      <c r="BJ1010" s="16" t="s">
        <v>78</v>
      </c>
      <c r="BK1010" s="209">
        <f>ROUND(I1010*H1010,2)</f>
        <v>0</v>
      </c>
      <c r="BL1010" s="16" t="s">
        <v>285</v>
      </c>
      <c r="BM1010" s="16" t="s">
        <v>1068</v>
      </c>
    </row>
    <row r="1011" s="11" customFormat="1">
      <c r="B1011" s="210"/>
      <c r="C1011" s="211"/>
      <c r="D1011" s="212" t="s">
        <v>150</v>
      </c>
      <c r="E1011" s="213" t="s">
        <v>1</v>
      </c>
      <c r="F1011" s="214" t="s">
        <v>253</v>
      </c>
      <c r="G1011" s="211"/>
      <c r="H1011" s="213" t="s">
        <v>1</v>
      </c>
      <c r="I1011" s="215"/>
      <c r="J1011" s="211"/>
      <c r="K1011" s="211"/>
      <c r="L1011" s="216"/>
      <c r="M1011" s="217"/>
      <c r="N1011" s="218"/>
      <c r="O1011" s="218"/>
      <c r="P1011" s="218"/>
      <c r="Q1011" s="218"/>
      <c r="R1011" s="218"/>
      <c r="S1011" s="218"/>
      <c r="T1011" s="219"/>
      <c r="AT1011" s="220" t="s">
        <v>150</v>
      </c>
      <c r="AU1011" s="220" t="s">
        <v>80</v>
      </c>
      <c r="AV1011" s="11" t="s">
        <v>78</v>
      </c>
      <c r="AW1011" s="11" t="s">
        <v>35</v>
      </c>
      <c r="AX1011" s="11" t="s">
        <v>73</v>
      </c>
      <c r="AY1011" s="220" t="s">
        <v>141</v>
      </c>
    </row>
    <row r="1012" s="11" customFormat="1">
      <c r="B1012" s="210"/>
      <c r="C1012" s="211"/>
      <c r="D1012" s="212" t="s">
        <v>150</v>
      </c>
      <c r="E1012" s="213" t="s">
        <v>1</v>
      </c>
      <c r="F1012" s="214" t="s">
        <v>254</v>
      </c>
      <c r="G1012" s="211"/>
      <c r="H1012" s="213" t="s">
        <v>1</v>
      </c>
      <c r="I1012" s="215"/>
      <c r="J1012" s="211"/>
      <c r="K1012" s="211"/>
      <c r="L1012" s="216"/>
      <c r="M1012" s="217"/>
      <c r="N1012" s="218"/>
      <c r="O1012" s="218"/>
      <c r="P1012" s="218"/>
      <c r="Q1012" s="218"/>
      <c r="R1012" s="218"/>
      <c r="S1012" s="218"/>
      <c r="T1012" s="219"/>
      <c r="AT1012" s="220" t="s">
        <v>150</v>
      </c>
      <c r="AU1012" s="220" t="s">
        <v>80</v>
      </c>
      <c r="AV1012" s="11" t="s">
        <v>78</v>
      </c>
      <c r="AW1012" s="11" t="s">
        <v>35</v>
      </c>
      <c r="AX1012" s="11" t="s">
        <v>73</v>
      </c>
      <c r="AY1012" s="220" t="s">
        <v>141</v>
      </c>
    </row>
    <row r="1013" s="11" customFormat="1">
      <c r="B1013" s="210"/>
      <c r="C1013" s="211"/>
      <c r="D1013" s="212" t="s">
        <v>150</v>
      </c>
      <c r="E1013" s="213" t="s">
        <v>1</v>
      </c>
      <c r="F1013" s="214" t="s">
        <v>255</v>
      </c>
      <c r="G1013" s="211"/>
      <c r="H1013" s="213" t="s">
        <v>1</v>
      </c>
      <c r="I1013" s="215"/>
      <c r="J1013" s="211"/>
      <c r="K1013" s="211"/>
      <c r="L1013" s="216"/>
      <c r="M1013" s="217"/>
      <c r="N1013" s="218"/>
      <c r="O1013" s="218"/>
      <c r="P1013" s="218"/>
      <c r="Q1013" s="218"/>
      <c r="R1013" s="218"/>
      <c r="S1013" s="218"/>
      <c r="T1013" s="219"/>
      <c r="AT1013" s="220" t="s">
        <v>150</v>
      </c>
      <c r="AU1013" s="220" t="s">
        <v>80</v>
      </c>
      <c r="AV1013" s="11" t="s">
        <v>78</v>
      </c>
      <c r="AW1013" s="11" t="s">
        <v>35</v>
      </c>
      <c r="AX1013" s="11" t="s">
        <v>73</v>
      </c>
      <c r="AY1013" s="220" t="s">
        <v>141</v>
      </c>
    </row>
    <row r="1014" s="11" customFormat="1">
      <c r="B1014" s="210"/>
      <c r="C1014" s="211"/>
      <c r="D1014" s="212" t="s">
        <v>150</v>
      </c>
      <c r="E1014" s="213" t="s">
        <v>1</v>
      </c>
      <c r="F1014" s="214" t="s">
        <v>263</v>
      </c>
      <c r="G1014" s="211"/>
      <c r="H1014" s="213" t="s">
        <v>1</v>
      </c>
      <c r="I1014" s="215"/>
      <c r="J1014" s="211"/>
      <c r="K1014" s="211"/>
      <c r="L1014" s="216"/>
      <c r="M1014" s="217"/>
      <c r="N1014" s="218"/>
      <c r="O1014" s="218"/>
      <c r="P1014" s="218"/>
      <c r="Q1014" s="218"/>
      <c r="R1014" s="218"/>
      <c r="S1014" s="218"/>
      <c r="T1014" s="219"/>
      <c r="AT1014" s="220" t="s">
        <v>150</v>
      </c>
      <c r="AU1014" s="220" t="s">
        <v>80</v>
      </c>
      <c r="AV1014" s="11" t="s">
        <v>78</v>
      </c>
      <c r="AW1014" s="11" t="s">
        <v>35</v>
      </c>
      <c r="AX1014" s="11" t="s">
        <v>73</v>
      </c>
      <c r="AY1014" s="220" t="s">
        <v>141</v>
      </c>
    </row>
    <row r="1015" s="12" customFormat="1">
      <c r="B1015" s="221"/>
      <c r="C1015" s="222"/>
      <c r="D1015" s="212" t="s">
        <v>150</v>
      </c>
      <c r="E1015" s="223" t="s">
        <v>1</v>
      </c>
      <c r="F1015" s="224" t="s">
        <v>165</v>
      </c>
      <c r="G1015" s="222"/>
      <c r="H1015" s="225">
        <v>3</v>
      </c>
      <c r="I1015" s="226"/>
      <c r="J1015" s="222"/>
      <c r="K1015" s="222"/>
      <c r="L1015" s="227"/>
      <c r="M1015" s="228"/>
      <c r="N1015" s="229"/>
      <c r="O1015" s="229"/>
      <c r="P1015" s="229"/>
      <c r="Q1015" s="229"/>
      <c r="R1015" s="229"/>
      <c r="S1015" s="229"/>
      <c r="T1015" s="230"/>
      <c r="AT1015" s="231" t="s">
        <v>150</v>
      </c>
      <c r="AU1015" s="231" t="s">
        <v>80</v>
      </c>
      <c r="AV1015" s="12" t="s">
        <v>80</v>
      </c>
      <c r="AW1015" s="12" t="s">
        <v>35</v>
      </c>
      <c r="AX1015" s="12" t="s">
        <v>78</v>
      </c>
      <c r="AY1015" s="231" t="s">
        <v>141</v>
      </c>
    </row>
    <row r="1016" s="1" customFormat="1" ht="14.4" customHeight="1">
      <c r="B1016" s="37"/>
      <c r="C1016" s="198" t="s">
        <v>1069</v>
      </c>
      <c r="D1016" s="198" t="s">
        <v>143</v>
      </c>
      <c r="E1016" s="199" t="s">
        <v>1070</v>
      </c>
      <c r="F1016" s="200" t="s">
        <v>1071</v>
      </c>
      <c r="G1016" s="201" t="s">
        <v>760</v>
      </c>
      <c r="H1016" s="264"/>
      <c r="I1016" s="203"/>
      <c r="J1016" s="204">
        <f>ROUND(I1016*H1016,2)</f>
        <v>0</v>
      </c>
      <c r="K1016" s="200" t="s">
        <v>147</v>
      </c>
      <c r="L1016" s="42"/>
      <c r="M1016" s="205" t="s">
        <v>1</v>
      </c>
      <c r="N1016" s="206" t="s">
        <v>44</v>
      </c>
      <c r="O1016" s="78"/>
      <c r="P1016" s="207">
        <f>O1016*H1016</f>
        <v>0</v>
      </c>
      <c r="Q1016" s="207">
        <v>0</v>
      </c>
      <c r="R1016" s="207">
        <f>Q1016*H1016</f>
        <v>0</v>
      </c>
      <c r="S1016" s="207">
        <v>0</v>
      </c>
      <c r="T1016" s="208">
        <f>S1016*H1016</f>
        <v>0</v>
      </c>
      <c r="AR1016" s="16" t="s">
        <v>285</v>
      </c>
      <c r="AT1016" s="16" t="s">
        <v>143</v>
      </c>
      <c r="AU1016" s="16" t="s">
        <v>80</v>
      </c>
      <c r="AY1016" s="16" t="s">
        <v>141</v>
      </c>
      <c r="BE1016" s="209">
        <f>IF(N1016="základní",J1016,0)</f>
        <v>0</v>
      </c>
      <c r="BF1016" s="209">
        <f>IF(N1016="snížená",J1016,0)</f>
        <v>0</v>
      </c>
      <c r="BG1016" s="209">
        <f>IF(N1016="zákl. přenesená",J1016,0)</f>
        <v>0</v>
      </c>
      <c r="BH1016" s="209">
        <f>IF(N1016="sníž. přenesená",J1016,0)</f>
        <v>0</v>
      </c>
      <c r="BI1016" s="209">
        <f>IF(N1016="nulová",J1016,0)</f>
        <v>0</v>
      </c>
      <c r="BJ1016" s="16" t="s">
        <v>78</v>
      </c>
      <c r="BK1016" s="209">
        <f>ROUND(I1016*H1016,2)</f>
        <v>0</v>
      </c>
      <c r="BL1016" s="16" t="s">
        <v>285</v>
      </c>
      <c r="BM1016" s="16" t="s">
        <v>1072</v>
      </c>
    </row>
    <row r="1017" s="10" customFormat="1" ht="22.8" customHeight="1">
      <c r="B1017" s="182"/>
      <c r="C1017" s="183"/>
      <c r="D1017" s="184" t="s">
        <v>72</v>
      </c>
      <c r="E1017" s="196" t="s">
        <v>1073</v>
      </c>
      <c r="F1017" s="196" t="s">
        <v>1074</v>
      </c>
      <c r="G1017" s="183"/>
      <c r="H1017" s="183"/>
      <c r="I1017" s="186"/>
      <c r="J1017" s="197">
        <f>BK1017</f>
        <v>0</v>
      </c>
      <c r="K1017" s="183"/>
      <c r="L1017" s="188"/>
      <c r="M1017" s="189"/>
      <c r="N1017" s="190"/>
      <c r="O1017" s="190"/>
      <c r="P1017" s="191">
        <f>SUM(P1018:P1036)</f>
        <v>0</v>
      </c>
      <c r="Q1017" s="190"/>
      <c r="R1017" s="191">
        <f>SUM(R1018:R1036)</f>
        <v>0.043719999999999995</v>
      </c>
      <c r="S1017" s="190"/>
      <c r="T1017" s="192">
        <f>SUM(T1018:T1036)</f>
        <v>0</v>
      </c>
      <c r="AR1017" s="193" t="s">
        <v>80</v>
      </c>
      <c r="AT1017" s="194" t="s">
        <v>72</v>
      </c>
      <c r="AU1017" s="194" t="s">
        <v>78</v>
      </c>
      <c r="AY1017" s="193" t="s">
        <v>141</v>
      </c>
      <c r="BK1017" s="195">
        <f>SUM(BK1018:BK1036)</f>
        <v>0</v>
      </c>
    </row>
    <row r="1018" s="1" customFormat="1" ht="14.4" customHeight="1">
      <c r="B1018" s="37"/>
      <c r="C1018" s="198" t="s">
        <v>1075</v>
      </c>
      <c r="D1018" s="198" t="s">
        <v>143</v>
      </c>
      <c r="E1018" s="199" t="s">
        <v>1076</v>
      </c>
      <c r="F1018" s="200" t="s">
        <v>1077</v>
      </c>
      <c r="G1018" s="201" t="s">
        <v>556</v>
      </c>
      <c r="H1018" s="202">
        <v>1</v>
      </c>
      <c r="I1018" s="203"/>
      <c r="J1018" s="204">
        <f>ROUND(I1018*H1018,2)</f>
        <v>0</v>
      </c>
      <c r="K1018" s="200" t="s">
        <v>147</v>
      </c>
      <c r="L1018" s="42"/>
      <c r="M1018" s="205" t="s">
        <v>1</v>
      </c>
      <c r="N1018" s="206" t="s">
        <v>44</v>
      </c>
      <c r="O1018" s="78"/>
      <c r="P1018" s="207">
        <f>O1018*H1018</f>
        <v>0</v>
      </c>
      <c r="Q1018" s="207">
        <v>0.042549999999999998</v>
      </c>
      <c r="R1018" s="207">
        <f>Q1018*H1018</f>
        <v>0.042549999999999998</v>
      </c>
      <c r="S1018" s="207">
        <v>0</v>
      </c>
      <c r="T1018" s="208">
        <f>S1018*H1018</f>
        <v>0</v>
      </c>
      <c r="AR1018" s="16" t="s">
        <v>285</v>
      </c>
      <c r="AT1018" s="16" t="s">
        <v>143</v>
      </c>
      <c r="AU1018" s="16" t="s">
        <v>80</v>
      </c>
      <c r="AY1018" s="16" t="s">
        <v>141</v>
      </c>
      <c r="BE1018" s="209">
        <f>IF(N1018="základní",J1018,0)</f>
        <v>0</v>
      </c>
      <c r="BF1018" s="209">
        <f>IF(N1018="snížená",J1018,0)</f>
        <v>0</v>
      </c>
      <c r="BG1018" s="209">
        <f>IF(N1018="zákl. přenesená",J1018,0)</f>
        <v>0</v>
      </c>
      <c r="BH1018" s="209">
        <f>IF(N1018="sníž. přenesená",J1018,0)</f>
        <v>0</v>
      </c>
      <c r="BI1018" s="209">
        <f>IF(N1018="nulová",J1018,0)</f>
        <v>0</v>
      </c>
      <c r="BJ1018" s="16" t="s">
        <v>78</v>
      </c>
      <c r="BK1018" s="209">
        <f>ROUND(I1018*H1018,2)</f>
        <v>0</v>
      </c>
      <c r="BL1018" s="16" t="s">
        <v>285</v>
      </c>
      <c r="BM1018" s="16" t="s">
        <v>1078</v>
      </c>
    </row>
    <row r="1019" s="11" customFormat="1">
      <c r="B1019" s="210"/>
      <c r="C1019" s="211"/>
      <c r="D1019" s="212" t="s">
        <v>150</v>
      </c>
      <c r="E1019" s="213" t="s">
        <v>1</v>
      </c>
      <c r="F1019" s="214" t="s">
        <v>1079</v>
      </c>
      <c r="G1019" s="211"/>
      <c r="H1019" s="213" t="s">
        <v>1</v>
      </c>
      <c r="I1019" s="215"/>
      <c r="J1019" s="211"/>
      <c r="K1019" s="211"/>
      <c r="L1019" s="216"/>
      <c r="M1019" s="217"/>
      <c r="N1019" s="218"/>
      <c r="O1019" s="218"/>
      <c r="P1019" s="218"/>
      <c r="Q1019" s="218"/>
      <c r="R1019" s="218"/>
      <c r="S1019" s="218"/>
      <c r="T1019" s="219"/>
      <c r="AT1019" s="220" t="s">
        <v>150</v>
      </c>
      <c r="AU1019" s="220" t="s">
        <v>80</v>
      </c>
      <c r="AV1019" s="11" t="s">
        <v>78</v>
      </c>
      <c r="AW1019" s="11" t="s">
        <v>35</v>
      </c>
      <c r="AX1019" s="11" t="s">
        <v>73</v>
      </c>
      <c r="AY1019" s="220" t="s">
        <v>141</v>
      </c>
    </row>
    <row r="1020" s="11" customFormat="1">
      <c r="B1020" s="210"/>
      <c r="C1020" s="211"/>
      <c r="D1020" s="212" t="s">
        <v>150</v>
      </c>
      <c r="E1020" s="213" t="s">
        <v>1</v>
      </c>
      <c r="F1020" s="214" t="s">
        <v>251</v>
      </c>
      <c r="G1020" s="211"/>
      <c r="H1020" s="213" t="s">
        <v>1</v>
      </c>
      <c r="I1020" s="215"/>
      <c r="J1020" s="211"/>
      <c r="K1020" s="211"/>
      <c r="L1020" s="216"/>
      <c r="M1020" s="217"/>
      <c r="N1020" s="218"/>
      <c r="O1020" s="218"/>
      <c r="P1020" s="218"/>
      <c r="Q1020" s="218"/>
      <c r="R1020" s="218"/>
      <c r="S1020" s="218"/>
      <c r="T1020" s="219"/>
      <c r="AT1020" s="220" t="s">
        <v>150</v>
      </c>
      <c r="AU1020" s="220" t="s">
        <v>80</v>
      </c>
      <c r="AV1020" s="11" t="s">
        <v>78</v>
      </c>
      <c r="AW1020" s="11" t="s">
        <v>35</v>
      </c>
      <c r="AX1020" s="11" t="s">
        <v>73</v>
      </c>
      <c r="AY1020" s="220" t="s">
        <v>141</v>
      </c>
    </row>
    <row r="1021" s="11" customFormat="1">
      <c r="B1021" s="210"/>
      <c r="C1021" s="211"/>
      <c r="D1021" s="212" t="s">
        <v>150</v>
      </c>
      <c r="E1021" s="213" t="s">
        <v>1</v>
      </c>
      <c r="F1021" s="214" t="s">
        <v>1080</v>
      </c>
      <c r="G1021" s="211"/>
      <c r="H1021" s="213" t="s">
        <v>1</v>
      </c>
      <c r="I1021" s="215"/>
      <c r="J1021" s="211"/>
      <c r="K1021" s="211"/>
      <c r="L1021" s="216"/>
      <c r="M1021" s="217"/>
      <c r="N1021" s="218"/>
      <c r="O1021" s="218"/>
      <c r="P1021" s="218"/>
      <c r="Q1021" s="218"/>
      <c r="R1021" s="218"/>
      <c r="S1021" s="218"/>
      <c r="T1021" s="219"/>
      <c r="AT1021" s="220" t="s">
        <v>150</v>
      </c>
      <c r="AU1021" s="220" t="s">
        <v>80</v>
      </c>
      <c r="AV1021" s="11" t="s">
        <v>78</v>
      </c>
      <c r="AW1021" s="11" t="s">
        <v>35</v>
      </c>
      <c r="AX1021" s="11" t="s">
        <v>73</v>
      </c>
      <c r="AY1021" s="220" t="s">
        <v>141</v>
      </c>
    </row>
    <row r="1022" s="11" customFormat="1">
      <c r="B1022" s="210"/>
      <c r="C1022" s="211"/>
      <c r="D1022" s="212" t="s">
        <v>150</v>
      </c>
      <c r="E1022" s="213" t="s">
        <v>1</v>
      </c>
      <c r="F1022" s="214" t="s">
        <v>1081</v>
      </c>
      <c r="G1022" s="211"/>
      <c r="H1022" s="213" t="s">
        <v>1</v>
      </c>
      <c r="I1022" s="215"/>
      <c r="J1022" s="211"/>
      <c r="K1022" s="211"/>
      <c r="L1022" s="216"/>
      <c r="M1022" s="217"/>
      <c r="N1022" s="218"/>
      <c r="O1022" s="218"/>
      <c r="P1022" s="218"/>
      <c r="Q1022" s="218"/>
      <c r="R1022" s="218"/>
      <c r="S1022" s="218"/>
      <c r="T1022" s="219"/>
      <c r="AT1022" s="220" t="s">
        <v>150</v>
      </c>
      <c r="AU1022" s="220" t="s">
        <v>80</v>
      </c>
      <c r="AV1022" s="11" t="s">
        <v>78</v>
      </c>
      <c r="AW1022" s="11" t="s">
        <v>35</v>
      </c>
      <c r="AX1022" s="11" t="s">
        <v>73</v>
      </c>
      <c r="AY1022" s="220" t="s">
        <v>141</v>
      </c>
    </row>
    <row r="1023" s="12" customFormat="1">
      <c r="B1023" s="221"/>
      <c r="C1023" s="222"/>
      <c r="D1023" s="212" t="s">
        <v>150</v>
      </c>
      <c r="E1023" s="223" t="s">
        <v>1</v>
      </c>
      <c r="F1023" s="224" t="s">
        <v>78</v>
      </c>
      <c r="G1023" s="222"/>
      <c r="H1023" s="225">
        <v>1</v>
      </c>
      <c r="I1023" s="226"/>
      <c r="J1023" s="222"/>
      <c r="K1023" s="222"/>
      <c r="L1023" s="227"/>
      <c r="M1023" s="228"/>
      <c r="N1023" s="229"/>
      <c r="O1023" s="229"/>
      <c r="P1023" s="229"/>
      <c r="Q1023" s="229"/>
      <c r="R1023" s="229"/>
      <c r="S1023" s="229"/>
      <c r="T1023" s="230"/>
      <c r="AT1023" s="231" t="s">
        <v>150</v>
      </c>
      <c r="AU1023" s="231" t="s">
        <v>80</v>
      </c>
      <c r="AV1023" s="12" t="s">
        <v>80</v>
      </c>
      <c r="AW1023" s="12" t="s">
        <v>35</v>
      </c>
      <c r="AX1023" s="12" t="s">
        <v>78</v>
      </c>
      <c r="AY1023" s="231" t="s">
        <v>141</v>
      </c>
    </row>
    <row r="1024" s="1" customFormat="1" ht="14.4" customHeight="1">
      <c r="B1024" s="37"/>
      <c r="C1024" s="198" t="s">
        <v>1082</v>
      </c>
      <c r="D1024" s="198" t="s">
        <v>143</v>
      </c>
      <c r="E1024" s="199" t="s">
        <v>1083</v>
      </c>
      <c r="F1024" s="200" t="s">
        <v>1084</v>
      </c>
      <c r="G1024" s="201" t="s">
        <v>556</v>
      </c>
      <c r="H1024" s="202">
        <v>1</v>
      </c>
      <c r="I1024" s="203"/>
      <c r="J1024" s="204">
        <f>ROUND(I1024*H1024,2)</f>
        <v>0</v>
      </c>
      <c r="K1024" s="200" t="s">
        <v>1</v>
      </c>
      <c r="L1024" s="42"/>
      <c r="M1024" s="205" t="s">
        <v>1</v>
      </c>
      <c r="N1024" s="206" t="s">
        <v>44</v>
      </c>
      <c r="O1024" s="78"/>
      <c r="P1024" s="207">
        <f>O1024*H1024</f>
        <v>0</v>
      </c>
      <c r="Q1024" s="207">
        <v>0.0011000000000000001</v>
      </c>
      <c r="R1024" s="207">
        <f>Q1024*H1024</f>
        <v>0.0011000000000000001</v>
      </c>
      <c r="S1024" s="207">
        <v>0</v>
      </c>
      <c r="T1024" s="208">
        <f>S1024*H1024</f>
        <v>0</v>
      </c>
      <c r="AR1024" s="16" t="s">
        <v>285</v>
      </c>
      <c r="AT1024" s="16" t="s">
        <v>143</v>
      </c>
      <c r="AU1024" s="16" t="s">
        <v>80</v>
      </c>
      <c r="AY1024" s="16" t="s">
        <v>141</v>
      </c>
      <c r="BE1024" s="209">
        <f>IF(N1024="základní",J1024,0)</f>
        <v>0</v>
      </c>
      <c r="BF1024" s="209">
        <f>IF(N1024="snížená",J1024,0)</f>
        <v>0</v>
      </c>
      <c r="BG1024" s="209">
        <f>IF(N1024="zákl. přenesená",J1024,0)</f>
        <v>0</v>
      </c>
      <c r="BH1024" s="209">
        <f>IF(N1024="sníž. přenesená",J1024,0)</f>
        <v>0</v>
      </c>
      <c r="BI1024" s="209">
        <f>IF(N1024="nulová",J1024,0)</f>
        <v>0</v>
      </c>
      <c r="BJ1024" s="16" t="s">
        <v>78</v>
      </c>
      <c r="BK1024" s="209">
        <f>ROUND(I1024*H1024,2)</f>
        <v>0</v>
      </c>
      <c r="BL1024" s="16" t="s">
        <v>285</v>
      </c>
      <c r="BM1024" s="16" t="s">
        <v>1085</v>
      </c>
    </row>
    <row r="1025" s="11" customFormat="1">
      <c r="B1025" s="210"/>
      <c r="C1025" s="211"/>
      <c r="D1025" s="212" t="s">
        <v>150</v>
      </c>
      <c r="E1025" s="213" t="s">
        <v>1</v>
      </c>
      <c r="F1025" s="214" t="s">
        <v>1079</v>
      </c>
      <c r="G1025" s="211"/>
      <c r="H1025" s="213" t="s">
        <v>1</v>
      </c>
      <c r="I1025" s="215"/>
      <c r="J1025" s="211"/>
      <c r="K1025" s="211"/>
      <c r="L1025" s="216"/>
      <c r="M1025" s="217"/>
      <c r="N1025" s="218"/>
      <c r="O1025" s="218"/>
      <c r="P1025" s="218"/>
      <c r="Q1025" s="218"/>
      <c r="R1025" s="218"/>
      <c r="S1025" s="218"/>
      <c r="T1025" s="219"/>
      <c r="AT1025" s="220" t="s">
        <v>150</v>
      </c>
      <c r="AU1025" s="220" t="s">
        <v>80</v>
      </c>
      <c r="AV1025" s="11" t="s">
        <v>78</v>
      </c>
      <c r="AW1025" s="11" t="s">
        <v>35</v>
      </c>
      <c r="AX1025" s="11" t="s">
        <v>73</v>
      </c>
      <c r="AY1025" s="220" t="s">
        <v>141</v>
      </c>
    </row>
    <row r="1026" s="11" customFormat="1">
      <c r="B1026" s="210"/>
      <c r="C1026" s="211"/>
      <c r="D1026" s="212" t="s">
        <v>150</v>
      </c>
      <c r="E1026" s="213" t="s">
        <v>1</v>
      </c>
      <c r="F1026" s="214" t="s">
        <v>251</v>
      </c>
      <c r="G1026" s="211"/>
      <c r="H1026" s="213" t="s">
        <v>1</v>
      </c>
      <c r="I1026" s="215"/>
      <c r="J1026" s="211"/>
      <c r="K1026" s="211"/>
      <c r="L1026" s="216"/>
      <c r="M1026" s="217"/>
      <c r="N1026" s="218"/>
      <c r="O1026" s="218"/>
      <c r="P1026" s="218"/>
      <c r="Q1026" s="218"/>
      <c r="R1026" s="218"/>
      <c r="S1026" s="218"/>
      <c r="T1026" s="219"/>
      <c r="AT1026" s="220" t="s">
        <v>150</v>
      </c>
      <c r="AU1026" s="220" t="s">
        <v>80</v>
      </c>
      <c r="AV1026" s="11" t="s">
        <v>78</v>
      </c>
      <c r="AW1026" s="11" t="s">
        <v>35</v>
      </c>
      <c r="AX1026" s="11" t="s">
        <v>73</v>
      </c>
      <c r="AY1026" s="220" t="s">
        <v>141</v>
      </c>
    </row>
    <row r="1027" s="11" customFormat="1">
      <c r="B1027" s="210"/>
      <c r="C1027" s="211"/>
      <c r="D1027" s="212" t="s">
        <v>150</v>
      </c>
      <c r="E1027" s="213" t="s">
        <v>1</v>
      </c>
      <c r="F1027" s="214" t="s">
        <v>1080</v>
      </c>
      <c r="G1027" s="211"/>
      <c r="H1027" s="213" t="s">
        <v>1</v>
      </c>
      <c r="I1027" s="215"/>
      <c r="J1027" s="211"/>
      <c r="K1027" s="211"/>
      <c r="L1027" s="216"/>
      <c r="M1027" s="217"/>
      <c r="N1027" s="218"/>
      <c r="O1027" s="218"/>
      <c r="P1027" s="218"/>
      <c r="Q1027" s="218"/>
      <c r="R1027" s="218"/>
      <c r="S1027" s="218"/>
      <c r="T1027" s="219"/>
      <c r="AT1027" s="220" t="s">
        <v>150</v>
      </c>
      <c r="AU1027" s="220" t="s">
        <v>80</v>
      </c>
      <c r="AV1027" s="11" t="s">
        <v>78</v>
      </c>
      <c r="AW1027" s="11" t="s">
        <v>35</v>
      </c>
      <c r="AX1027" s="11" t="s">
        <v>73</v>
      </c>
      <c r="AY1027" s="220" t="s">
        <v>141</v>
      </c>
    </row>
    <row r="1028" s="11" customFormat="1">
      <c r="B1028" s="210"/>
      <c r="C1028" s="211"/>
      <c r="D1028" s="212" t="s">
        <v>150</v>
      </c>
      <c r="E1028" s="213" t="s">
        <v>1</v>
      </c>
      <c r="F1028" s="214" t="s">
        <v>1081</v>
      </c>
      <c r="G1028" s="211"/>
      <c r="H1028" s="213" t="s">
        <v>1</v>
      </c>
      <c r="I1028" s="215"/>
      <c r="J1028" s="211"/>
      <c r="K1028" s="211"/>
      <c r="L1028" s="216"/>
      <c r="M1028" s="217"/>
      <c r="N1028" s="218"/>
      <c r="O1028" s="218"/>
      <c r="P1028" s="218"/>
      <c r="Q1028" s="218"/>
      <c r="R1028" s="218"/>
      <c r="S1028" s="218"/>
      <c r="T1028" s="219"/>
      <c r="AT1028" s="220" t="s">
        <v>150</v>
      </c>
      <c r="AU1028" s="220" t="s">
        <v>80</v>
      </c>
      <c r="AV1028" s="11" t="s">
        <v>78</v>
      </c>
      <c r="AW1028" s="11" t="s">
        <v>35</v>
      </c>
      <c r="AX1028" s="11" t="s">
        <v>73</v>
      </c>
      <c r="AY1028" s="220" t="s">
        <v>141</v>
      </c>
    </row>
    <row r="1029" s="12" customFormat="1">
      <c r="B1029" s="221"/>
      <c r="C1029" s="222"/>
      <c r="D1029" s="212" t="s">
        <v>150</v>
      </c>
      <c r="E1029" s="223" t="s">
        <v>1</v>
      </c>
      <c r="F1029" s="224" t="s">
        <v>78</v>
      </c>
      <c r="G1029" s="222"/>
      <c r="H1029" s="225">
        <v>1</v>
      </c>
      <c r="I1029" s="226"/>
      <c r="J1029" s="222"/>
      <c r="K1029" s="222"/>
      <c r="L1029" s="227"/>
      <c r="M1029" s="228"/>
      <c r="N1029" s="229"/>
      <c r="O1029" s="229"/>
      <c r="P1029" s="229"/>
      <c r="Q1029" s="229"/>
      <c r="R1029" s="229"/>
      <c r="S1029" s="229"/>
      <c r="T1029" s="230"/>
      <c r="AT1029" s="231" t="s">
        <v>150</v>
      </c>
      <c r="AU1029" s="231" t="s">
        <v>80</v>
      </c>
      <c r="AV1029" s="12" t="s">
        <v>80</v>
      </c>
      <c r="AW1029" s="12" t="s">
        <v>35</v>
      </c>
      <c r="AX1029" s="12" t="s">
        <v>78</v>
      </c>
      <c r="AY1029" s="231" t="s">
        <v>141</v>
      </c>
    </row>
    <row r="1030" s="1" customFormat="1" ht="14.4" customHeight="1">
      <c r="B1030" s="37"/>
      <c r="C1030" s="254" t="s">
        <v>1086</v>
      </c>
      <c r="D1030" s="254" t="s">
        <v>298</v>
      </c>
      <c r="E1030" s="255" t="s">
        <v>1087</v>
      </c>
      <c r="F1030" s="256" t="s">
        <v>1088</v>
      </c>
      <c r="G1030" s="257" t="s">
        <v>479</v>
      </c>
      <c r="H1030" s="258">
        <v>1</v>
      </c>
      <c r="I1030" s="259"/>
      <c r="J1030" s="260">
        <f>ROUND(I1030*H1030,2)</f>
        <v>0</v>
      </c>
      <c r="K1030" s="256" t="s">
        <v>147</v>
      </c>
      <c r="L1030" s="261"/>
      <c r="M1030" s="262" t="s">
        <v>1</v>
      </c>
      <c r="N1030" s="263" t="s">
        <v>44</v>
      </c>
      <c r="O1030" s="78"/>
      <c r="P1030" s="207">
        <f>O1030*H1030</f>
        <v>0</v>
      </c>
      <c r="Q1030" s="207">
        <v>6.9999999999999994E-05</v>
      </c>
      <c r="R1030" s="207">
        <f>Q1030*H1030</f>
        <v>6.9999999999999994E-05</v>
      </c>
      <c r="S1030" s="207">
        <v>0</v>
      </c>
      <c r="T1030" s="208">
        <f>S1030*H1030</f>
        <v>0</v>
      </c>
      <c r="AR1030" s="16" t="s">
        <v>422</v>
      </c>
      <c r="AT1030" s="16" t="s">
        <v>298</v>
      </c>
      <c r="AU1030" s="16" t="s">
        <v>80</v>
      </c>
      <c r="AY1030" s="16" t="s">
        <v>141</v>
      </c>
      <c r="BE1030" s="209">
        <f>IF(N1030="základní",J1030,0)</f>
        <v>0</v>
      </c>
      <c r="BF1030" s="209">
        <f>IF(N1030="snížená",J1030,0)</f>
        <v>0</v>
      </c>
      <c r="BG1030" s="209">
        <f>IF(N1030="zákl. přenesená",J1030,0)</f>
        <v>0</v>
      </c>
      <c r="BH1030" s="209">
        <f>IF(N1030="sníž. přenesená",J1030,0)</f>
        <v>0</v>
      </c>
      <c r="BI1030" s="209">
        <f>IF(N1030="nulová",J1030,0)</f>
        <v>0</v>
      </c>
      <c r="BJ1030" s="16" t="s">
        <v>78</v>
      </c>
      <c r="BK1030" s="209">
        <f>ROUND(I1030*H1030,2)</f>
        <v>0</v>
      </c>
      <c r="BL1030" s="16" t="s">
        <v>285</v>
      </c>
      <c r="BM1030" s="16" t="s">
        <v>1089</v>
      </c>
    </row>
    <row r="1031" s="11" customFormat="1">
      <c r="B1031" s="210"/>
      <c r="C1031" s="211"/>
      <c r="D1031" s="212" t="s">
        <v>150</v>
      </c>
      <c r="E1031" s="213" t="s">
        <v>1</v>
      </c>
      <c r="F1031" s="214" t="s">
        <v>1079</v>
      </c>
      <c r="G1031" s="211"/>
      <c r="H1031" s="213" t="s">
        <v>1</v>
      </c>
      <c r="I1031" s="215"/>
      <c r="J1031" s="211"/>
      <c r="K1031" s="211"/>
      <c r="L1031" s="216"/>
      <c r="M1031" s="217"/>
      <c r="N1031" s="218"/>
      <c r="O1031" s="218"/>
      <c r="P1031" s="218"/>
      <c r="Q1031" s="218"/>
      <c r="R1031" s="218"/>
      <c r="S1031" s="218"/>
      <c r="T1031" s="219"/>
      <c r="AT1031" s="220" t="s">
        <v>150</v>
      </c>
      <c r="AU1031" s="220" t="s">
        <v>80</v>
      </c>
      <c r="AV1031" s="11" t="s">
        <v>78</v>
      </c>
      <c r="AW1031" s="11" t="s">
        <v>35</v>
      </c>
      <c r="AX1031" s="11" t="s">
        <v>73</v>
      </c>
      <c r="AY1031" s="220" t="s">
        <v>141</v>
      </c>
    </row>
    <row r="1032" s="11" customFormat="1">
      <c r="B1032" s="210"/>
      <c r="C1032" s="211"/>
      <c r="D1032" s="212" t="s">
        <v>150</v>
      </c>
      <c r="E1032" s="213" t="s">
        <v>1</v>
      </c>
      <c r="F1032" s="214" t="s">
        <v>251</v>
      </c>
      <c r="G1032" s="211"/>
      <c r="H1032" s="213" t="s">
        <v>1</v>
      </c>
      <c r="I1032" s="215"/>
      <c r="J1032" s="211"/>
      <c r="K1032" s="211"/>
      <c r="L1032" s="216"/>
      <c r="M1032" s="217"/>
      <c r="N1032" s="218"/>
      <c r="O1032" s="218"/>
      <c r="P1032" s="218"/>
      <c r="Q1032" s="218"/>
      <c r="R1032" s="218"/>
      <c r="S1032" s="218"/>
      <c r="T1032" s="219"/>
      <c r="AT1032" s="220" t="s">
        <v>150</v>
      </c>
      <c r="AU1032" s="220" t="s">
        <v>80</v>
      </c>
      <c r="AV1032" s="11" t="s">
        <v>78</v>
      </c>
      <c r="AW1032" s="11" t="s">
        <v>35</v>
      </c>
      <c r="AX1032" s="11" t="s">
        <v>73</v>
      </c>
      <c r="AY1032" s="220" t="s">
        <v>141</v>
      </c>
    </row>
    <row r="1033" s="11" customFormat="1">
      <c r="B1033" s="210"/>
      <c r="C1033" s="211"/>
      <c r="D1033" s="212" t="s">
        <v>150</v>
      </c>
      <c r="E1033" s="213" t="s">
        <v>1</v>
      </c>
      <c r="F1033" s="214" t="s">
        <v>1080</v>
      </c>
      <c r="G1033" s="211"/>
      <c r="H1033" s="213" t="s">
        <v>1</v>
      </c>
      <c r="I1033" s="215"/>
      <c r="J1033" s="211"/>
      <c r="K1033" s="211"/>
      <c r="L1033" s="216"/>
      <c r="M1033" s="217"/>
      <c r="N1033" s="218"/>
      <c r="O1033" s="218"/>
      <c r="P1033" s="218"/>
      <c r="Q1033" s="218"/>
      <c r="R1033" s="218"/>
      <c r="S1033" s="218"/>
      <c r="T1033" s="219"/>
      <c r="AT1033" s="220" t="s">
        <v>150</v>
      </c>
      <c r="AU1033" s="220" t="s">
        <v>80</v>
      </c>
      <c r="AV1033" s="11" t="s">
        <v>78</v>
      </c>
      <c r="AW1033" s="11" t="s">
        <v>35</v>
      </c>
      <c r="AX1033" s="11" t="s">
        <v>73</v>
      </c>
      <c r="AY1033" s="220" t="s">
        <v>141</v>
      </c>
    </row>
    <row r="1034" s="11" customFormat="1">
      <c r="B1034" s="210"/>
      <c r="C1034" s="211"/>
      <c r="D1034" s="212" t="s">
        <v>150</v>
      </c>
      <c r="E1034" s="213" t="s">
        <v>1</v>
      </c>
      <c r="F1034" s="214" t="s">
        <v>1081</v>
      </c>
      <c r="G1034" s="211"/>
      <c r="H1034" s="213" t="s">
        <v>1</v>
      </c>
      <c r="I1034" s="215"/>
      <c r="J1034" s="211"/>
      <c r="K1034" s="211"/>
      <c r="L1034" s="216"/>
      <c r="M1034" s="217"/>
      <c r="N1034" s="218"/>
      <c r="O1034" s="218"/>
      <c r="P1034" s="218"/>
      <c r="Q1034" s="218"/>
      <c r="R1034" s="218"/>
      <c r="S1034" s="218"/>
      <c r="T1034" s="219"/>
      <c r="AT1034" s="220" t="s">
        <v>150</v>
      </c>
      <c r="AU1034" s="220" t="s">
        <v>80</v>
      </c>
      <c r="AV1034" s="11" t="s">
        <v>78</v>
      </c>
      <c r="AW1034" s="11" t="s">
        <v>35</v>
      </c>
      <c r="AX1034" s="11" t="s">
        <v>73</v>
      </c>
      <c r="AY1034" s="220" t="s">
        <v>141</v>
      </c>
    </row>
    <row r="1035" s="12" customFormat="1">
      <c r="B1035" s="221"/>
      <c r="C1035" s="222"/>
      <c r="D1035" s="212" t="s">
        <v>150</v>
      </c>
      <c r="E1035" s="223" t="s">
        <v>1</v>
      </c>
      <c r="F1035" s="224" t="s">
        <v>1090</v>
      </c>
      <c r="G1035" s="222"/>
      <c r="H1035" s="225">
        <v>1</v>
      </c>
      <c r="I1035" s="226"/>
      <c r="J1035" s="222"/>
      <c r="K1035" s="222"/>
      <c r="L1035" s="227"/>
      <c r="M1035" s="228"/>
      <c r="N1035" s="229"/>
      <c r="O1035" s="229"/>
      <c r="P1035" s="229"/>
      <c r="Q1035" s="229"/>
      <c r="R1035" s="229"/>
      <c r="S1035" s="229"/>
      <c r="T1035" s="230"/>
      <c r="AT1035" s="231" t="s">
        <v>150</v>
      </c>
      <c r="AU1035" s="231" t="s">
        <v>80</v>
      </c>
      <c r="AV1035" s="12" t="s">
        <v>80</v>
      </c>
      <c r="AW1035" s="12" t="s">
        <v>35</v>
      </c>
      <c r="AX1035" s="12" t="s">
        <v>78</v>
      </c>
      <c r="AY1035" s="231" t="s">
        <v>141</v>
      </c>
    </row>
    <row r="1036" s="1" customFormat="1" ht="14.4" customHeight="1">
      <c r="B1036" s="37"/>
      <c r="C1036" s="198" t="s">
        <v>1091</v>
      </c>
      <c r="D1036" s="198" t="s">
        <v>143</v>
      </c>
      <c r="E1036" s="199" t="s">
        <v>1092</v>
      </c>
      <c r="F1036" s="200" t="s">
        <v>1093</v>
      </c>
      <c r="G1036" s="201" t="s">
        <v>760</v>
      </c>
      <c r="H1036" s="264"/>
      <c r="I1036" s="203"/>
      <c r="J1036" s="204">
        <f>ROUND(I1036*H1036,2)</f>
        <v>0</v>
      </c>
      <c r="K1036" s="200" t="s">
        <v>147</v>
      </c>
      <c r="L1036" s="42"/>
      <c r="M1036" s="205" t="s">
        <v>1</v>
      </c>
      <c r="N1036" s="206" t="s">
        <v>44</v>
      </c>
      <c r="O1036" s="78"/>
      <c r="P1036" s="207">
        <f>O1036*H1036</f>
        <v>0</v>
      </c>
      <c r="Q1036" s="207">
        <v>0</v>
      </c>
      <c r="R1036" s="207">
        <f>Q1036*H1036</f>
        <v>0</v>
      </c>
      <c r="S1036" s="207">
        <v>0</v>
      </c>
      <c r="T1036" s="208">
        <f>S1036*H1036</f>
        <v>0</v>
      </c>
      <c r="AR1036" s="16" t="s">
        <v>285</v>
      </c>
      <c r="AT1036" s="16" t="s">
        <v>143</v>
      </c>
      <c r="AU1036" s="16" t="s">
        <v>80</v>
      </c>
      <c r="AY1036" s="16" t="s">
        <v>141</v>
      </c>
      <c r="BE1036" s="209">
        <f>IF(N1036="základní",J1036,0)</f>
        <v>0</v>
      </c>
      <c r="BF1036" s="209">
        <f>IF(N1036="snížená",J1036,0)</f>
        <v>0</v>
      </c>
      <c r="BG1036" s="209">
        <f>IF(N1036="zákl. přenesená",J1036,0)</f>
        <v>0</v>
      </c>
      <c r="BH1036" s="209">
        <f>IF(N1036="sníž. přenesená",J1036,0)</f>
        <v>0</v>
      </c>
      <c r="BI1036" s="209">
        <f>IF(N1036="nulová",J1036,0)</f>
        <v>0</v>
      </c>
      <c r="BJ1036" s="16" t="s">
        <v>78</v>
      </c>
      <c r="BK1036" s="209">
        <f>ROUND(I1036*H1036,2)</f>
        <v>0</v>
      </c>
      <c r="BL1036" s="16" t="s">
        <v>285</v>
      </c>
      <c r="BM1036" s="16" t="s">
        <v>1094</v>
      </c>
    </row>
    <row r="1037" s="10" customFormat="1" ht="22.8" customHeight="1">
      <c r="B1037" s="182"/>
      <c r="C1037" s="183"/>
      <c r="D1037" s="184" t="s">
        <v>72</v>
      </c>
      <c r="E1037" s="196" t="s">
        <v>1095</v>
      </c>
      <c r="F1037" s="196" t="s">
        <v>1096</v>
      </c>
      <c r="G1037" s="183"/>
      <c r="H1037" s="183"/>
      <c r="I1037" s="186"/>
      <c r="J1037" s="197">
        <f>BK1037</f>
        <v>0</v>
      </c>
      <c r="K1037" s="183"/>
      <c r="L1037" s="188"/>
      <c r="M1037" s="189"/>
      <c r="N1037" s="190"/>
      <c r="O1037" s="190"/>
      <c r="P1037" s="191">
        <f>SUM(P1038:P1055)</f>
        <v>0</v>
      </c>
      <c r="Q1037" s="190"/>
      <c r="R1037" s="191">
        <f>SUM(R1038:R1055)</f>
        <v>0.097030000000000005</v>
      </c>
      <c r="S1037" s="190"/>
      <c r="T1037" s="192">
        <f>SUM(T1038:T1055)</f>
        <v>0</v>
      </c>
      <c r="AR1037" s="193" t="s">
        <v>80</v>
      </c>
      <c r="AT1037" s="194" t="s">
        <v>72</v>
      </c>
      <c r="AU1037" s="194" t="s">
        <v>78</v>
      </c>
      <c r="AY1037" s="193" t="s">
        <v>141</v>
      </c>
      <c r="BK1037" s="195">
        <f>SUM(BK1038:BK1055)</f>
        <v>0</v>
      </c>
    </row>
    <row r="1038" s="1" customFormat="1" ht="14.4" customHeight="1">
      <c r="B1038" s="37"/>
      <c r="C1038" s="198" t="s">
        <v>1097</v>
      </c>
      <c r="D1038" s="198" t="s">
        <v>143</v>
      </c>
      <c r="E1038" s="199" t="s">
        <v>1098</v>
      </c>
      <c r="F1038" s="200" t="s">
        <v>1099</v>
      </c>
      <c r="G1038" s="201" t="s">
        <v>556</v>
      </c>
      <c r="H1038" s="202">
        <v>1</v>
      </c>
      <c r="I1038" s="203"/>
      <c r="J1038" s="204">
        <f>ROUND(I1038*H1038,2)</f>
        <v>0</v>
      </c>
      <c r="K1038" s="200" t="s">
        <v>1</v>
      </c>
      <c r="L1038" s="42"/>
      <c r="M1038" s="205" t="s">
        <v>1</v>
      </c>
      <c r="N1038" s="206" t="s">
        <v>44</v>
      </c>
      <c r="O1038" s="78"/>
      <c r="P1038" s="207">
        <f>O1038*H1038</f>
        <v>0</v>
      </c>
      <c r="Q1038" s="207">
        <v>0.087770000000000001</v>
      </c>
      <c r="R1038" s="207">
        <f>Q1038*H1038</f>
        <v>0.087770000000000001</v>
      </c>
      <c r="S1038" s="207">
        <v>0</v>
      </c>
      <c r="T1038" s="208">
        <f>S1038*H1038</f>
        <v>0</v>
      </c>
      <c r="AR1038" s="16" t="s">
        <v>148</v>
      </c>
      <c r="AT1038" s="16" t="s">
        <v>143</v>
      </c>
      <c r="AU1038" s="16" t="s">
        <v>80</v>
      </c>
      <c r="AY1038" s="16" t="s">
        <v>141</v>
      </c>
      <c r="BE1038" s="209">
        <f>IF(N1038="základní",J1038,0)</f>
        <v>0</v>
      </c>
      <c r="BF1038" s="209">
        <f>IF(N1038="snížená",J1038,0)</f>
        <v>0</v>
      </c>
      <c r="BG1038" s="209">
        <f>IF(N1038="zákl. přenesená",J1038,0)</f>
        <v>0</v>
      </c>
      <c r="BH1038" s="209">
        <f>IF(N1038="sníž. přenesená",J1038,0)</f>
        <v>0</v>
      </c>
      <c r="BI1038" s="209">
        <f>IF(N1038="nulová",J1038,0)</f>
        <v>0</v>
      </c>
      <c r="BJ1038" s="16" t="s">
        <v>78</v>
      </c>
      <c r="BK1038" s="209">
        <f>ROUND(I1038*H1038,2)</f>
        <v>0</v>
      </c>
      <c r="BL1038" s="16" t="s">
        <v>148</v>
      </c>
      <c r="BM1038" s="16" t="s">
        <v>1100</v>
      </c>
    </row>
    <row r="1039" s="11" customFormat="1">
      <c r="B1039" s="210"/>
      <c r="C1039" s="211"/>
      <c r="D1039" s="212" t="s">
        <v>150</v>
      </c>
      <c r="E1039" s="213" t="s">
        <v>1</v>
      </c>
      <c r="F1039" s="214" t="s">
        <v>1079</v>
      </c>
      <c r="G1039" s="211"/>
      <c r="H1039" s="213" t="s">
        <v>1</v>
      </c>
      <c r="I1039" s="215"/>
      <c r="J1039" s="211"/>
      <c r="K1039" s="211"/>
      <c r="L1039" s="216"/>
      <c r="M1039" s="217"/>
      <c r="N1039" s="218"/>
      <c r="O1039" s="218"/>
      <c r="P1039" s="218"/>
      <c r="Q1039" s="218"/>
      <c r="R1039" s="218"/>
      <c r="S1039" s="218"/>
      <c r="T1039" s="219"/>
      <c r="AT1039" s="220" t="s">
        <v>150</v>
      </c>
      <c r="AU1039" s="220" t="s">
        <v>80</v>
      </c>
      <c r="AV1039" s="11" t="s">
        <v>78</v>
      </c>
      <c r="AW1039" s="11" t="s">
        <v>35</v>
      </c>
      <c r="AX1039" s="11" t="s">
        <v>73</v>
      </c>
      <c r="AY1039" s="220" t="s">
        <v>141</v>
      </c>
    </row>
    <row r="1040" s="11" customFormat="1">
      <c r="B1040" s="210"/>
      <c r="C1040" s="211"/>
      <c r="D1040" s="212" t="s">
        <v>150</v>
      </c>
      <c r="E1040" s="213" t="s">
        <v>1</v>
      </c>
      <c r="F1040" s="214" t="s">
        <v>251</v>
      </c>
      <c r="G1040" s="211"/>
      <c r="H1040" s="213" t="s">
        <v>1</v>
      </c>
      <c r="I1040" s="215"/>
      <c r="J1040" s="211"/>
      <c r="K1040" s="211"/>
      <c r="L1040" s="216"/>
      <c r="M1040" s="217"/>
      <c r="N1040" s="218"/>
      <c r="O1040" s="218"/>
      <c r="P1040" s="218"/>
      <c r="Q1040" s="218"/>
      <c r="R1040" s="218"/>
      <c r="S1040" s="218"/>
      <c r="T1040" s="219"/>
      <c r="AT1040" s="220" t="s">
        <v>150</v>
      </c>
      <c r="AU1040" s="220" t="s">
        <v>80</v>
      </c>
      <c r="AV1040" s="11" t="s">
        <v>78</v>
      </c>
      <c r="AW1040" s="11" t="s">
        <v>35</v>
      </c>
      <c r="AX1040" s="11" t="s">
        <v>73</v>
      </c>
      <c r="AY1040" s="220" t="s">
        <v>141</v>
      </c>
    </row>
    <row r="1041" s="11" customFormat="1">
      <c r="B1041" s="210"/>
      <c r="C1041" s="211"/>
      <c r="D1041" s="212" t="s">
        <v>150</v>
      </c>
      <c r="E1041" s="213" t="s">
        <v>1</v>
      </c>
      <c r="F1041" s="214" t="s">
        <v>1080</v>
      </c>
      <c r="G1041" s="211"/>
      <c r="H1041" s="213" t="s">
        <v>1</v>
      </c>
      <c r="I1041" s="215"/>
      <c r="J1041" s="211"/>
      <c r="K1041" s="211"/>
      <c r="L1041" s="216"/>
      <c r="M1041" s="217"/>
      <c r="N1041" s="218"/>
      <c r="O1041" s="218"/>
      <c r="P1041" s="218"/>
      <c r="Q1041" s="218"/>
      <c r="R1041" s="218"/>
      <c r="S1041" s="218"/>
      <c r="T1041" s="219"/>
      <c r="AT1041" s="220" t="s">
        <v>150</v>
      </c>
      <c r="AU1041" s="220" t="s">
        <v>80</v>
      </c>
      <c r="AV1041" s="11" t="s">
        <v>78</v>
      </c>
      <c r="AW1041" s="11" t="s">
        <v>35</v>
      </c>
      <c r="AX1041" s="11" t="s">
        <v>73</v>
      </c>
      <c r="AY1041" s="220" t="s">
        <v>141</v>
      </c>
    </row>
    <row r="1042" s="12" customFormat="1">
      <c r="B1042" s="221"/>
      <c r="C1042" s="222"/>
      <c r="D1042" s="212" t="s">
        <v>150</v>
      </c>
      <c r="E1042" s="223" t="s">
        <v>1</v>
      </c>
      <c r="F1042" s="224" t="s">
        <v>78</v>
      </c>
      <c r="G1042" s="222"/>
      <c r="H1042" s="225">
        <v>1</v>
      </c>
      <c r="I1042" s="226"/>
      <c r="J1042" s="222"/>
      <c r="K1042" s="222"/>
      <c r="L1042" s="227"/>
      <c r="M1042" s="228"/>
      <c r="N1042" s="229"/>
      <c r="O1042" s="229"/>
      <c r="P1042" s="229"/>
      <c r="Q1042" s="229"/>
      <c r="R1042" s="229"/>
      <c r="S1042" s="229"/>
      <c r="T1042" s="230"/>
      <c r="AT1042" s="231" t="s">
        <v>150</v>
      </c>
      <c r="AU1042" s="231" t="s">
        <v>80</v>
      </c>
      <c r="AV1042" s="12" t="s">
        <v>80</v>
      </c>
      <c r="AW1042" s="12" t="s">
        <v>35</v>
      </c>
      <c r="AX1042" s="12" t="s">
        <v>78</v>
      </c>
      <c r="AY1042" s="231" t="s">
        <v>141</v>
      </c>
    </row>
    <row r="1043" s="1" customFormat="1" ht="14.4" customHeight="1">
      <c r="B1043" s="37"/>
      <c r="C1043" s="198" t="s">
        <v>1101</v>
      </c>
      <c r="D1043" s="198" t="s">
        <v>143</v>
      </c>
      <c r="E1043" s="199" t="s">
        <v>1102</v>
      </c>
      <c r="F1043" s="200" t="s">
        <v>1103</v>
      </c>
      <c r="G1043" s="201" t="s">
        <v>556</v>
      </c>
      <c r="H1043" s="202">
        <v>1</v>
      </c>
      <c r="I1043" s="203"/>
      <c r="J1043" s="204">
        <f>ROUND(I1043*H1043,2)</f>
        <v>0</v>
      </c>
      <c r="K1043" s="200" t="s">
        <v>147</v>
      </c>
      <c r="L1043" s="42"/>
      <c r="M1043" s="205" t="s">
        <v>1</v>
      </c>
      <c r="N1043" s="206" t="s">
        <v>44</v>
      </c>
      <c r="O1043" s="78"/>
      <c r="P1043" s="207">
        <f>O1043*H1043</f>
        <v>0</v>
      </c>
      <c r="Q1043" s="207">
        <v>0.00547</v>
      </c>
      <c r="R1043" s="207">
        <f>Q1043*H1043</f>
        <v>0.00547</v>
      </c>
      <c r="S1043" s="207">
        <v>0</v>
      </c>
      <c r="T1043" s="208">
        <f>S1043*H1043</f>
        <v>0</v>
      </c>
      <c r="AR1043" s="16" t="s">
        <v>285</v>
      </c>
      <c r="AT1043" s="16" t="s">
        <v>143</v>
      </c>
      <c r="AU1043" s="16" t="s">
        <v>80</v>
      </c>
      <c r="AY1043" s="16" t="s">
        <v>141</v>
      </c>
      <c r="BE1043" s="209">
        <f>IF(N1043="základní",J1043,0)</f>
        <v>0</v>
      </c>
      <c r="BF1043" s="209">
        <f>IF(N1043="snížená",J1043,0)</f>
        <v>0</v>
      </c>
      <c r="BG1043" s="209">
        <f>IF(N1043="zákl. přenesená",J1043,0)</f>
        <v>0</v>
      </c>
      <c r="BH1043" s="209">
        <f>IF(N1043="sníž. přenesená",J1043,0)</f>
        <v>0</v>
      </c>
      <c r="BI1043" s="209">
        <f>IF(N1043="nulová",J1043,0)</f>
        <v>0</v>
      </c>
      <c r="BJ1043" s="16" t="s">
        <v>78</v>
      </c>
      <c r="BK1043" s="209">
        <f>ROUND(I1043*H1043,2)</f>
        <v>0</v>
      </c>
      <c r="BL1043" s="16" t="s">
        <v>285</v>
      </c>
      <c r="BM1043" s="16" t="s">
        <v>1104</v>
      </c>
    </row>
    <row r="1044" s="11" customFormat="1">
      <c r="B1044" s="210"/>
      <c r="C1044" s="211"/>
      <c r="D1044" s="212" t="s">
        <v>150</v>
      </c>
      <c r="E1044" s="213" t="s">
        <v>1</v>
      </c>
      <c r="F1044" s="214" t="s">
        <v>1079</v>
      </c>
      <c r="G1044" s="211"/>
      <c r="H1044" s="213" t="s">
        <v>1</v>
      </c>
      <c r="I1044" s="215"/>
      <c r="J1044" s="211"/>
      <c r="K1044" s="211"/>
      <c r="L1044" s="216"/>
      <c r="M1044" s="217"/>
      <c r="N1044" s="218"/>
      <c r="O1044" s="218"/>
      <c r="P1044" s="218"/>
      <c r="Q1044" s="218"/>
      <c r="R1044" s="218"/>
      <c r="S1044" s="218"/>
      <c r="T1044" s="219"/>
      <c r="AT1044" s="220" t="s">
        <v>150</v>
      </c>
      <c r="AU1044" s="220" t="s">
        <v>80</v>
      </c>
      <c r="AV1044" s="11" t="s">
        <v>78</v>
      </c>
      <c r="AW1044" s="11" t="s">
        <v>35</v>
      </c>
      <c r="AX1044" s="11" t="s">
        <v>73</v>
      </c>
      <c r="AY1044" s="220" t="s">
        <v>141</v>
      </c>
    </row>
    <row r="1045" s="11" customFormat="1">
      <c r="B1045" s="210"/>
      <c r="C1045" s="211"/>
      <c r="D1045" s="212" t="s">
        <v>150</v>
      </c>
      <c r="E1045" s="213" t="s">
        <v>1</v>
      </c>
      <c r="F1045" s="214" t="s">
        <v>251</v>
      </c>
      <c r="G1045" s="211"/>
      <c r="H1045" s="213" t="s">
        <v>1</v>
      </c>
      <c r="I1045" s="215"/>
      <c r="J1045" s="211"/>
      <c r="K1045" s="211"/>
      <c r="L1045" s="216"/>
      <c r="M1045" s="217"/>
      <c r="N1045" s="218"/>
      <c r="O1045" s="218"/>
      <c r="P1045" s="218"/>
      <c r="Q1045" s="218"/>
      <c r="R1045" s="218"/>
      <c r="S1045" s="218"/>
      <c r="T1045" s="219"/>
      <c r="AT1045" s="220" t="s">
        <v>150</v>
      </c>
      <c r="AU1045" s="220" t="s">
        <v>80</v>
      </c>
      <c r="AV1045" s="11" t="s">
        <v>78</v>
      </c>
      <c r="AW1045" s="11" t="s">
        <v>35</v>
      </c>
      <c r="AX1045" s="11" t="s">
        <v>73</v>
      </c>
      <c r="AY1045" s="220" t="s">
        <v>141</v>
      </c>
    </row>
    <row r="1046" s="11" customFormat="1">
      <c r="B1046" s="210"/>
      <c r="C1046" s="211"/>
      <c r="D1046" s="212" t="s">
        <v>150</v>
      </c>
      <c r="E1046" s="213" t="s">
        <v>1</v>
      </c>
      <c r="F1046" s="214" t="s">
        <v>1080</v>
      </c>
      <c r="G1046" s="211"/>
      <c r="H1046" s="213" t="s">
        <v>1</v>
      </c>
      <c r="I1046" s="215"/>
      <c r="J1046" s="211"/>
      <c r="K1046" s="211"/>
      <c r="L1046" s="216"/>
      <c r="M1046" s="217"/>
      <c r="N1046" s="218"/>
      <c r="O1046" s="218"/>
      <c r="P1046" s="218"/>
      <c r="Q1046" s="218"/>
      <c r="R1046" s="218"/>
      <c r="S1046" s="218"/>
      <c r="T1046" s="219"/>
      <c r="AT1046" s="220" t="s">
        <v>150</v>
      </c>
      <c r="AU1046" s="220" t="s">
        <v>80</v>
      </c>
      <c r="AV1046" s="11" t="s">
        <v>78</v>
      </c>
      <c r="AW1046" s="11" t="s">
        <v>35</v>
      </c>
      <c r="AX1046" s="11" t="s">
        <v>73</v>
      </c>
      <c r="AY1046" s="220" t="s">
        <v>141</v>
      </c>
    </row>
    <row r="1047" s="11" customFormat="1">
      <c r="B1047" s="210"/>
      <c r="C1047" s="211"/>
      <c r="D1047" s="212" t="s">
        <v>150</v>
      </c>
      <c r="E1047" s="213" t="s">
        <v>1</v>
      </c>
      <c r="F1047" s="214" t="s">
        <v>1081</v>
      </c>
      <c r="G1047" s="211"/>
      <c r="H1047" s="213" t="s">
        <v>1</v>
      </c>
      <c r="I1047" s="215"/>
      <c r="J1047" s="211"/>
      <c r="K1047" s="211"/>
      <c r="L1047" s="216"/>
      <c r="M1047" s="217"/>
      <c r="N1047" s="218"/>
      <c r="O1047" s="218"/>
      <c r="P1047" s="218"/>
      <c r="Q1047" s="218"/>
      <c r="R1047" s="218"/>
      <c r="S1047" s="218"/>
      <c r="T1047" s="219"/>
      <c r="AT1047" s="220" t="s">
        <v>150</v>
      </c>
      <c r="AU1047" s="220" t="s">
        <v>80</v>
      </c>
      <c r="AV1047" s="11" t="s">
        <v>78</v>
      </c>
      <c r="AW1047" s="11" t="s">
        <v>35</v>
      </c>
      <c r="AX1047" s="11" t="s">
        <v>73</v>
      </c>
      <c r="AY1047" s="220" t="s">
        <v>141</v>
      </c>
    </row>
    <row r="1048" s="12" customFormat="1">
      <c r="B1048" s="221"/>
      <c r="C1048" s="222"/>
      <c r="D1048" s="212" t="s">
        <v>150</v>
      </c>
      <c r="E1048" s="223" t="s">
        <v>1</v>
      </c>
      <c r="F1048" s="224" t="s">
        <v>78</v>
      </c>
      <c r="G1048" s="222"/>
      <c r="H1048" s="225">
        <v>1</v>
      </c>
      <c r="I1048" s="226"/>
      <c r="J1048" s="222"/>
      <c r="K1048" s="222"/>
      <c r="L1048" s="227"/>
      <c r="M1048" s="228"/>
      <c r="N1048" s="229"/>
      <c r="O1048" s="229"/>
      <c r="P1048" s="229"/>
      <c r="Q1048" s="229"/>
      <c r="R1048" s="229"/>
      <c r="S1048" s="229"/>
      <c r="T1048" s="230"/>
      <c r="AT1048" s="231" t="s">
        <v>150</v>
      </c>
      <c r="AU1048" s="231" t="s">
        <v>80</v>
      </c>
      <c r="AV1048" s="12" t="s">
        <v>80</v>
      </c>
      <c r="AW1048" s="12" t="s">
        <v>35</v>
      </c>
      <c r="AX1048" s="12" t="s">
        <v>78</v>
      </c>
      <c r="AY1048" s="231" t="s">
        <v>141</v>
      </c>
    </row>
    <row r="1049" s="1" customFormat="1" ht="20.4" customHeight="1">
      <c r="B1049" s="37"/>
      <c r="C1049" s="198" t="s">
        <v>1105</v>
      </c>
      <c r="D1049" s="198" t="s">
        <v>143</v>
      </c>
      <c r="E1049" s="199" t="s">
        <v>1106</v>
      </c>
      <c r="F1049" s="200" t="s">
        <v>1107</v>
      </c>
      <c r="G1049" s="201" t="s">
        <v>556</v>
      </c>
      <c r="H1049" s="202">
        <v>1</v>
      </c>
      <c r="I1049" s="203"/>
      <c r="J1049" s="204">
        <f>ROUND(I1049*H1049,2)</f>
        <v>0</v>
      </c>
      <c r="K1049" s="200" t="s">
        <v>147</v>
      </c>
      <c r="L1049" s="42"/>
      <c r="M1049" s="205" t="s">
        <v>1</v>
      </c>
      <c r="N1049" s="206" t="s">
        <v>44</v>
      </c>
      <c r="O1049" s="78"/>
      <c r="P1049" s="207">
        <f>O1049*H1049</f>
        <v>0</v>
      </c>
      <c r="Q1049" s="207">
        <v>0.00379</v>
      </c>
      <c r="R1049" s="207">
        <f>Q1049*H1049</f>
        <v>0.00379</v>
      </c>
      <c r="S1049" s="207">
        <v>0</v>
      </c>
      <c r="T1049" s="208">
        <f>S1049*H1049</f>
        <v>0</v>
      </c>
      <c r="AR1049" s="16" t="s">
        <v>285</v>
      </c>
      <c r="AT1049" s="16" t="s">
        <v>143</v>
      </c>
      <c r="AU1049" s="16" t="s">
        <v>80</v>
      </c>
      <c r="AY1049" s="16" t="s">
        <v>141</v>
      </c>
      <c r="BE1049" s="209">
        <f>IF(N1049="základní",J1049,0)</f>
        <v>0</v>
      </c>
      <c r="BF1049" s="209">
        <f>IF(N1049="snížená",J1049,0)</f>
        <v>0</v>
      </c>
      <c r="BG1049" s="209">
        <f>IF(N1049="zákl. přenesená",J1049,0)</f>
        <v>0</v>
      </c>
      <c r="BH1049" s="209">
        <f>IF(N1049="sníž. přenesená",J1049,0)</f>
        <v>0</v>
      </c>
      <c r="BI1049" s="209">
        <f>IF(N1049="nulová",J1049,0)</f>
        <v>0</v>
      </c>
      <c r="BJ1049" s="16" t="s">
        <v>78</v>
      </c>
      <c r="BK1049" s="209">
        <f>ROUND(I1049*H1049,2)</f>
        <v>0</v>
      </c>
      <c r="BL1049" s="16" t="s">
        <v>285</v>
      </c>
      <c r="BM1049" s="16" t="s">
        <v>1108</v>
      </c>
    </row>
    <row r="1050" s="11" customFormat="1">
      <c r="B1050" s="210"/>
      <c r="C1050" s="211"/>
      <c r="D1050" s="212" t="s">
        <v>150</v>
      </c>
      <c r="E1050" s="213" t="s">
        <v>1</v>
      </c>
      <c r="F1050" s="214" t="s">
        <v>1079</v>
      </c>
      <c r="G1050" s="211"/>
      <c r="H1050" s="213" t="s">
        <v>1</v>
      </c>
      <c r="I1050" s="215"/>
      <c r="J1050" s="211"/>
      <c r="K1050" s="211"/>
      <c r="L1050" s="216"/>
      <c r="M1050" s="217"/>
      <c r="N1050" s="218"/>
      <c r="O1050" s="218"/>
      <c r="P1050" s="218"/>
      <c r="Q1050" s="218"/>
      <c r="R1050" s="218"/>
      <c r="S1050" s="218"/>
      <c r="T1050" s="219"/>
      <c r="AT1050" s="220" t="s">
        <v>150</v>
      </c>
      <c r="AU1050" s="220" t="s">
        <v>80</v>
      </c>
      <c r="AV1050" s="11" t="s">
        <v>78</v>
      </c>
      <c r="AW1050" s="11" t="s">
        <v>35</v>
      </c>
      <c r="AX1050" s="11" t="s">
        <v>73</v>
      </c>
      <c r="AY1050" s="220" t="s">
        <v>141</v>
      </c>
    </row>
    <row r="1051" s="11" customFormat="1">
      <c r="B1051" s="210"/>
      <c r="C1051" s="211"/>
      <c r="D1051" s="212" t="s">
        <v>150</v>
      </c>
      <c r="E1051" s="213" t="s">
        <v>1</v>
      </c>
      <c r="F1051" s="214" t="s">
        <v>251</v>
      </c>
      <c r="G1051" s="211"/>
      <c r="H1051" s="213" t="s">
        <v>1</v>
      </c>
      <c r="I1051" s="215"/>
      <c r="J1051" s="211"/>
      <c r="K1051" s="211"/>
      <c r="L1051" s="216"/>
      <c r="M1051" s="217"/>
      <c r="N1051" s="218"/>
      <c r="O1051" s="218"/>
      <c r="P1051" s="218"/>
      <c r="Q1051" s="218"/>
      <c r="R1051" s="218"/>
      <c r="S1051" s="218"/>
      <c r="T1051" s="219"/>
      <c r="AT1051" s="220" t="s">
        <v>150</v>
      </c>
      <c r="AU1051" s="220" t="s">
        <v>80</v>
      </c>
      <c r="AV1051" s="11" t="s">
        <v>78</v>
      </c>
      <c r="AW1051" s="11" t="s">
        <v>35</v>
      </c>
      <c r="AX1051" s="11" t="s">
        <v>73</v>
      </c>
      <c r="AY1051" s="220" t="s">
        <v>141</v>
      </c>
    </row>
    <row r="1052" s="11" customFormat="1">
      <c r="B1052" s="210"/>
      <c r="C1052" s="211"/>
      <c r="D1052" s="212" t="s">
        <v>150</v>
      </c>
      <c r="E1052" s="213" t="s">
        <v>1</v>
      </c>
      <c r="F1052" s="214" t="s">
        <v>1080</v>
      </c>
      <c r="G1052" s="211"/>
      <c r="H1052" s="213" t="s">
        <v>1</v>
      </c>
      <c r="I1052" s="215"/>
      <c r="J1052" s="211"/>
      <c r="K1052" s="211"/>
      <c r="L1052" s="216"/>
      <c r="M1052" s="217"/>
      <c r="N1052" s="218"/>
      <c r="O1052" s="218"/>
      <c r="P1052" s="218"/>
      <c r="Q1052" s="218"/>
      <c r="R1052" s="218"/>
      <c r="S1052" s="218"/>
      <c r="T1052" s="219"/>
      <c r="AT1052" s="220" t="s">
        <v>150</v>
      </c>
      <c r="AU1052" s="220" t="s">
        <v>80</v>
      </c>
      <c r="AV1052" s="11" t="s">
        <v>78</v>
      </c>
      <c r="AW1052" s="11" t="s">
        <v>35</v>
      </c>
      <c r="AX1052" s="11" t="s">
        <v>73</v>
      </c>
      <c r="AY1052" s="220" t="s">
        <v>141</v>
      </c>
    </row>
    <row r="1053" s="11" customFormat="1">
      <c r="B1053" s="210"/>
      <c r="C1053" s="211"/>
      <c r="D1053" s="212" t="s">
        <v>150</v>
      </c>
      <c r="E1053" s="213" t="s">
        <v>1</v>
      </c>
      <c r="F1053" s="214" t="s">
        <v>1081</v>
      </c>
      <c r="G1053" s="211"/>
      <c r="H1053" s="213" t="s">
        <v>1</v>
      </c>
      <c r="I1053" s="215"/>
      <c r="J1053" s="211"/>
      <c r="K1053" s="211"/>
      <c r="L1053" s="216"/>
      <c r="M1053" s="217"/>
      <c r="N1053" s="218"/>
      <c r="O1053" s="218"/>
      <c r="P1053" s="218"/>
      <c r="Q1053" s="218"/>
      <c r="R1053" s="218"/>
      <c r="S1053" s="218"/>
      <c r="T1053" s="219"/>
      <c r="AT1053" s="220" t="s">
        <v>150</v>
      </c>
      <c r="AU1053" s="220" t="s">
        <v>80</v>
      </c>
      <c r="AV1053" s="11" t="s">
        <v>78</v>
      </c>
      <c r="AW1053" s="11" t="s">
        <v>35</v>
      </c>
      <c r="AX1053" s="11" t="s">
        <v>73</v>
      </c>
      <c r="AY1053" s="220" t="s">
        <v>141</v>
      </c>
    </row>
    <row r="1054" s="12" customFormat="1">
      <c r="B1054" s="221"/>
      <c r="C1054" s="222"/>
      <c r="D1054" s="212" t="s">
        <v>150</v>
      </c>
      <c r="E1054" s="223" t="s">
        <v>1</v>
      </c>
      <c r="F1054" s="224" t="s">
        <v>78</v>
      </c>
      <c r="G1054" s="222"/>
      <c r="H1054" s="225">
        <v>1</v>
      </c>
      <c r="I1054" s="226"/>
      <c r="J1054" s="222"/>
      <c r="K1054" s="222"/>
      <c r="L1054" s="227"/>
      <c r="M1054" s="228"/>
      <c r="N1054" s="229"/>
      <c r="O1054" s="229"/>
      <c r="P1054" s="229"/>
      <c r="Q1054" s="229"/>
      <c r="R1054" s="229"/>
      <c r="S1054" s="229"/>
      <c r="T1054" s="230"/>
      <c r="AT1054" s="231" t="s">
        <v>150</v>
      </c>
      <c r="AU1054" s="231" t="s">
        <v>80</v>
      </c>
      <c r="AV1054" s="12" t="s">
        <v>80</v>
      </c>
      <c r="AW1054" s="12" t="s">
        <v>35</v>
      </c>
      <c r="AX1054" s="12" t="s">
        <v>78</v>
      </c>
      <c r="AY1054" s="231" t="s">
        <v>141</v>
      </c>
    </row>
    <row r="1055" s="1" customFormat="1" ht="14.4" customHeight="1">
      <c r="B1055" s="37"/>
      <c r="C1055" s="198" t="s">
        <v>1109</v>
      </c>
      <c r="D1055" s="198" t="s">
        <v>143</v>
      </c>
      <c r="E1055" s="199" t="s">
        <v>1110</v>
      </c>
      <c r="F1055" s="200" t="s">
        <v>1111</v>
      </c>
      <c r="G1055" s="201" t="s">
        <v>760</v>
      </c>
      <c r="H1055" s="264"/>
      <c r="I1055" s="203"/>
      <c r="J1055" s="204">
        <f>ROUND(I1055*H1055,2)</f>
        <v>0</v>
      </c>
      <c r="K1055" s="200" t="s">
        <v>147</v>
      </c>
      <c r="L1055" s="42"/>
      <c r="M1055" s="205" t="s">
        <v>1</v>
      </c>
      <c r="N1055" s="206" t="s">
        <v>44</v>
      </c>
      <c r="O1055" s="78"/>
      <c r="P1055" s="207">
        <f>O1055*H1055</f>
        <v>0</v>
      </c>
      <c r="Q1055" s="207">
        <v>0</v>
      </c>
      <c r="R1055" s="207">
        <f>Q1055*H1055</f>
        <v>0</v>
      </c>
      <c r="S1055" s="207">
        <v>0</v>
      </c>
      <c r="T1055" s="208">
        <f>S1055*H1055</f>
        <v>0</v>
      </c>
      <c r="AR1055" s="16" t="s">
        <v>285</v>
      </c>
      <c r="AT1055" s="16" t="s">
        <v>143</v>
      </c>
      <c r="AU1055" s="16" t="s">
        <v>80</v>
      </c>
      <c r="AY1055" s="16" t="s">
        <v>141</v>
      </c>
      <c r="BE1055" s="209">
        <f>IF(N1055="základní",J1055,0)</f>
        <v>0</v>
      </c>
      <c r="BF1055" s="209">
        <f>IF(N1055="snížená",J1055,0)</f>
        <v>0</v>
      </c>
      <c r="BG1055" s="209">
        <f>IF(N1055="zákl. přenesená",J1055,0)</f>
        <v>0</v>
      </c>
      <c r="BH1055" s="209">
        <f>IF(N1055="sníž. přenesená",J1055,0)</f>
        <v>0</v>
      </c>
      <c r="BI1055" s="209">
        <f>IF(N1055="nulová",J1055,0)</f>
        <v>0</v>
      </c>
      <c r="BJ1055" s="16" t="s">
        <v>78</v>
      </c>
      <c r="BK1055" s="209">
        <f>ROUND(I1055*H1055,2)</f>
        <v>0</v>
      </c>
      <c r="BL1055" s="16" t="s">
        <v>285</v>
      </c>
      <c r="BM1055" s="16" t="s">
        <v>1112</v>
      </c>
    </row>
    <row r="1056" s="10" customFormat="1" ht="22.8" customHeight="1">
      <c r="B1056" s="182"/>
      <c r="C1056" s="183"/>
      <c r="D1056" s="184" t="s">
        <v>72</v>
      </c>
      <c r="E1056" s="196" t="s">
        <v>1113</v>
      </c>
      <c r="F1056" s="196" t="s">
        <v>1114</v>
      </c>
      <c r="G1056" s="183"/>
      <c r="H1056" s="183"/>
      <c r="I1056" s="186"/>
      <c r="J1056" s="197">
        <f>BK1056</f>
        <v>0</v>
      </c>
      <c r="K1056" s="183"/>
      <c r="L1056" s="188"/>
      <c r="M1056" s="189"/>
      <c r="N1056" s="190"/>
      <c r="O1056" s="190"/>
      <c r="P1056" s="191">
        <f>SUM(P1057:P1104)</f>
        <v>0</v>
      </c>
      <c r="Q1056" s="190"/>
      <c r="R1056" s="191">
        <f>SUM(R1057:R1104)</f>
        <v>0.23139999999999997</v>
      </c>
      <c r="S1056" s="190"/>
      <c r="T1056" s="192">
        <f>SUM(T1057:T1104)</f>
        <v>0</v>
      </c>
      <c r="AR1056" s="193" t="s">
        <v>80</v>
      </c>
      <c r="AT1056" s="194" t="s">
        <v>72</v>
      </c>
      <c r="AU1056" s="194" t="s">
        <v>78</v>
      </c>
      <c r="AY1056" s="193" t="s">
        <v>141</v>
      </c>
      <c r="BK1056" s="195">
        <f>SUM(BK1057:BK1104)</f>
        <v>0</v>
      </c>
    </row>
    <row r="1057" s="1" customFormat="1" ht="14.4" customHeight="1">
      <c r="B1057" s="37"/>
      <c r="C1057" s="198" t="s">
        <v>1115</v>
      </c>
      <c r="D1057" s="198" t="s">
        <v>143</v>
      </c>
      <c r="E1057" s="199" t="s">
        <v>1116</v>
      </c>
      <c r="F1057" s="200" t="s">
        <v>1117</v>
      </c>
      <c r="G1057" s="201" t="s">
        <v>430</v>
      </c>
      <c r="H1057" s="202">
        <v>180</v>
      </c>
      <c r="I1057" s="203"/>
      <c r="J1057" s="204">
        <f>ROUND(I1057*H1057,2)</f>
        <v>0</v>
      </c>
      <c r="K1057" s="200" t="s">
        <v>147</v>
      </c>
      <c r="L1057" s="42"/>
      <c r="M1057" s="205" t="s">
        <v>1</v>
      </c>
      <c r="N1057" s="206" t="s">
        <v>44</v>
      </c>
      <c r="O1057" s="78"/>
      <c r="P1057" s="207">
        <f>O1057*H1057</f>
        <v>0</v>
      </c>
      <c r="Q1057" s="207">
        <v>0.00044999999999999999</v>
      </c>
      <c r="R1057" s="207">
        <f>Q1057*H1057</f>
        <v>0.081000000000000003</v>
      </c>
      <c r="S1057" s="207">
        <v>0</v>
      </c>
      <c r="T1057" s="208">
        <f>S1057*H1057</f>
        <v>0</v>
      </c>
      <c r="AR1057" s="16" t="s">
        <v>285</v>
      </c>
      <c r="AT1057" s="16" t="s">
        <v>143</v>
      </c>
      <c r="AU1057" s="16" t="s">
        <v>80</v>
      </c>
      <c r="AY1057" s="16" t="s">
        <v>141</v>
      </c>
      <c r="BE1057" s="209">
        <f>IF(N1057="základní",J1057,0)</f>
        <v>0</v>
      </c>
      <c r="BF1057" s="209">
        <f>IF(N1057="snížená",J1057,0)</f>
        <v>0</v>
      </c>
      <c r="BG1057" s="209">
        <f>IF(N1057="zákl. přenesená",J1057,0)</f>
        <v>0</v>
      </c>
      <c r="BH1057" s="209">
        <f>IF(N1057="sníž. přenesená",J1057,0)</f>
        <v>0</v>
      </c>
      <c r="BI1057" s="209">
        <f>IF(N1057="nulová",J1057,0)</f>
        <v>0</v>
      </c>
      <c r="BJ1057" s="16" t="s">
        <v>78</v>
      </c>
      <c r="BK1057" s="209">
        <f>ROUND(I1057*H1057,2)</f>
        <v>0</v>
      </c>
      <c r="BL1057" s="16" t="s">
        <v>285</v>
      </c>
      <c r="BM1057" s="16" t="s">
        <v>1118</v>
      </c>
    </row>
    <row r="1058" s="11" customFormat="1">
      <c r="B1058" s="210"/>
      <c r="C1058" s="211"/>
      <c r="D1058" s="212" t="s">
        <v>150</v>
      </c>
      <c r="E1058" s="213" t="s">
        <v>1</v>
      </c>
      <c r="F1058" s="214" t="s">
        <v>1079</v>
      </c>
      <c r="G1058" s="211"/>
      <c r="H1058" s="213" t="s">
        <v>1</v>
      </c>
      <c r="I1058" s="215"/>
      <c r="J1058" s="211"/>
      <c r="K1058" s="211"/>
      <c r="L1058" s="216"/>
      <c r="M1058" s="217"/>
      <c r="N1058" s="218"/>
      <c r="O1058" s="218"/>
      <c r="P1058" s="218"/>
      <c r="Q1058" s="218"/>
      <c r="R1058" s="218"/>
      <c r="S1058" s="218"/>
      <c r="T1058" s="219"/>
      <c r="AT1058" s="220" t="s">
        <v>150</v>
      </c>
      <c r="AU1058" s="220" t="s">
        <v>80</v>
      </c>
      <c r="AV1058" s="11" t="s">
        <v>78</v>
      </c>
      <c r="AW1058" s="11" t="s">
        <v>35</v>
      </c>
      <c r="AX1058" s="11" t="s">
        <v>73</v>
      </c>
      <c r="AY1058" s="220" t="s">
        <v>141</v>
      </c>
    </row>
    <row r="1059" s="11" customFormat="1">
      <c r="B1059" s="210"/>
      <c r="C1059" s="211"/>
      <c r="D1059" s="212" t="s">
        <v>150</v>
      </c>
      <c r="E1059" s="213" t="s">
        <v>1</v>
      </c>
      <c r="F1059" s="214" t="s">
        <v>251</v>
      </c>
      <c r="G1059" s="211"/>
      <c r="H1059" s="213" t="s">
        <v>1</v>
      </c>
      <c r="I1059" s="215"/>
      <c r="J1059" s="211"/>
      <c r="K1059" s="211"/>
      <c r="L1059" s="216"/>
      <c r="M1059" s="217"/>
      <c r="N1059" s="218"/>
      <c r="O1059" s="218"/>
      <c r="P1059" s="218"/>
      <c r="Q1059" s="218"/>
      <c r="R1059" s="218"/>
      <c r="S1059" s="218"/>
      <c r="T1059" s="219"/>
      <c r="AT1059" s="220" t="s">
        <v>150</v>
      </c>
      <c r="AU1059" s="220" t="s">
        <v>80</v>
      </c>
      <c r="AV1059" s="11" t="s">
        <v>78</v>
      </c>
      <c r="AW1059" s="11" t="s">
        <v>35</v>
      </c>
      <c r="AX1059" s="11" t="s">
        <v>73</v>
      </c>
      <c r="AY1059" s="220" t="s">
        <v>141</v>
      </c>
    </row>
    <row r="1060" s="11" customFormat="1">
      <c r="B1060" s="210"/>
      <c r="C1060" s="211"/>
      <c r="D1060" s="212" t="s">
        <v>150</v>
      </c>
      <c r="E1060" s="213" t="s">
        <v>1</v>
      </c>
      <c r="F1060" s="214" t="s">
        <v>1080</v>
      </c>
      <c r="G1060" s="211"/>
      <c r="H1060" s="213" t="s">
        <v>1</v>
      </c>
      <c r="I1060" s="215"/>
      <c r="J1060" s="211"/>
      <c r="K1060" s="211"/>
      <c r="L1060" s="216"/>
      <c r="M1060" s="217"/>
      <c r="N1060" s="218"/>
      <c r="O1060" s="218"/>
      <c r="P1060" s="218"/>
      <c r="Q1060" s="218"/>
      <c r="R1060" s="218"/>
      <c r="S1060" s="218"/>
      <c r="T1060" s="219"/>
      <c r="AT1060" s="220" t="s">
        <v>150</v>
      </c>
      <c r="AU1060" s="220" t="s">
        <v>80</v>
      </c>
      <c r="AV1060" s="11" t="s">
        <v>78</v>
      </c>
      <c r="AW1060" s="11" t="s">
        <v>35</v>
      </c>
      <c r="AX1060" s="11" t="s">
        <v>73</v>
      </c>
      <c r="AY1060" s="220" t="s">
        <v>141</v>
      </c>
    </row>
    <row r="1061" s="11" customFormat="1">
      <c r="B1061" s="210"/>
      <c r="C1061" s="211"/>
      <c r="D1061" s="212" t="s">
        <v>150</v>
      </c>
      <c r="E1061" s="213" t="s">
        <v>1</v>
      </c>
      <c r="F1061" s="214" t="s">
        <v>1081</v>
      </c>
      <c r="G1061" s="211"/>
      <c r="H1061" s="213" t="s">
        <v>1</v>
      </c>
      <c r="I1061" s="215"/>
      <c r="J1061" s="211"/>
      <c r="K1061" s="211"/>
      <c r="L1061" s="216"/>
      <c r="M1061" s="217"/>
      <c r="N1061" s="218"/>
      <c r="O1061" s="218"/>
      <c r="P1061" s="218"/>
      <c r="Q1061" s="218"/>
      <c r="R1061" s="218"/>
      <c r="S1061" s="218"/>
      <c r="T1061" s="219"/>
      <c r="AT1061" s="220" t="s">
        <v>150</v>
      </c>
      <c r="AU1061" s="220" t="s">
        <v>80</v>
      </c>
      <c r="AV1061" s="11" t="s">
        <v>78</v>
      </c>
      <c r="AW1061" s="11" t="s">
        <v>35</v>
      </c>
      <c r="AX1061" s="11" t="s">
        <v>73</v>
      </c>
      <c r="AY1061" s="220" t="s">
        <v>141</v>
      </c>
    </row>
    <row r="1062" s="12" customFormat="1">
      <c r="B1062" s="221"/>
      <c r="C1062" s="222"/>
      <c r="D1062" s="212" t="s">
        <v>150</v>
      </c>
      <c r="E1062" s="223" t="s">
        <v>1</v>
      </c>
      <c r="F1062" s="224" t="s">
        <v>1119</v>
      </c>
      <c r="G1062" s="222"/>
      <c r="H1062" s="225">
        <v>180</v>
      </c>
      <c r="I1062" s="226"/>
      <c r="J1062" s="222"/>
      <c r="K1062" s="222"/>
      <c r="L1062" s="227"/>
      <c r="M1062" s="228"/>
      <c r="N1062" s="229"/>
      <c r="O1062" s="229"/>
      <c r="P1062" s="229"/>
      <c r="Q1062" s="229"/>
      <c r="R1062" s="229"/>
      <c r="S1062" s="229"/>
      <c r="T1062" s="230"/>
      <c r="AT1062" s="231" t="s">
        <v>150</v>
      </c>
      <c r="AU1062" s="231" t="s">
        <v>80</v>
      </c>
      <c r="AV1062" s="12" t="s">
        <v>80</v>
      </c>
      <c r="AW1062" s="12" t="s">
        <v>35</v>
      </c>
      <c r="AX1062" s="12" t="s">
        <v>78</v>
      </c>
      <c r="AY1062" s="231" t="s">
        <v>141</v>
      </c>
    </row>
    <row r="1063" s="1" customFormat="1" ht="14.4" customHeight="1">
      <c r="B1063" s="37"/>
      <c r="C1063" s="198" t="s">
        <v>1120</v>
      </c>
      <c r="D1063" s="198" t="s">
        <v>143</v>
      </c>
      <c r="E1063" s="199" t="s">
        <v>1121</v>
      </c>
      <c r="F1063" s="200" t="s">
        <v>1122</v>
      </c>
      <c r="G1063" s="201" t="s">
        <v>430</v>
      </c>
      <c r="H1063" s="202">
        <v>75</v>
      </c>
      <c r="I1063" s="203"/>
      <c r="J1063" s="204">
        <f>ROUND(I1063*H1063,2)</f>
        <v>0</v>
      </c>
      <c r="K1063" s="200" t="s">
        <v>147</v>
      </c>
      <c r="L1063" s="42"/>
      <c r="M1063" s="205" t="s">
        <v>1</v>
      </c>
      <c r="N1063" s="206" t="s">
        <v>44</v>
      </c>
      <c r="O1063" s="78"/>
      <c r="P1063" s="207">
        <f>O1063*H1063</f>
        <v>0</v>
      </c>
      <c r="Q1063" s="207">
        <v>0.00055999999999999995</v>
      </c>
      <c r="R1063" s="207">
        <f>Q1063*H1063</f>
        <v>0.041999999999999996</v>
      </c>
      <c r="S1063" s="207">
        <v>0</v>
      </c>
      <c r="T1063" s="208">
        <f>S1063*H1063</f>
        <v>0</v>
      </c>
      <c r="AR1063" s="16" t="s">
        <v>285</v>
      </c>
      <c r="AT1063" s="16" t="s">
        <v>143</v>
      </c>
      <c r="AU1063" s="16" t="s">
        <v>80</v>
      </c>
      <c r="AY1063" s="16" t="s">
        <v>141</v>
      </c>
      <c r="BE1063" s="209">
        <f>IF(N1063="základní",J1063,0)</f>
        <v>0</v>
      </c>
      <c r="BF1063" s="209">
        <f>IF(N1063="snížená",J1063,0)</f>
        <v>0</v>
      </c>
      <c r="BG1063" s="209">
        <f>IF(N1063="zákl. přenesená",J1063,0)</f>
        <v>0</v>
      </c>
      <c r="BH1063" s="209">
        <f>IF(N1063="sníž. přenesená",J1063,0)</f>
        <v>0</v>
      </c>
      <c r="BI1063" s="209">
        <f>IF(N1063="nulová",J1063,0)</f>
        <v>0</v>
      </c>
      <c r="BJ1063" s="16" t="s">
        <v>78</v>
      </c>
      <c r="BK1063" s="209">
        <f>ROUND(I1063*H1063,2)</f>
        <v>0</v>
      </c>
      <c r="BL1063" s="16" t="s">
        <v>285</v>
      </c>
      <c r="BM1063" s="16" t="s">
        <v>1123</v>
      </c>
    </row>
    <row r="1064" s="11" customFormat="1">
      <c r="B1064" s="210"/>
      <c r="C1064" s="211"/>
      <c r="D1064" s="212" t="s">
        <v>150</v>
      </c>
      <c r="E1064" s="213" t="s">
        <v>1</v>
      </c>
      <c r="F1064" s="214" t="s">
        <v>1079</v>
      </c>
      <c r="G1064" s="211"/>
      <c r="H1064" s="213" t="s">
        <v>1</v>
      </c>
      <c r="I1064" s="215"/>
      <c r="J1064" s="211"/>
      <c r="K1064" s="211"/>
      <c r="L1064" s="216"/>
      <c r="M1064" s="217"/>
      <c r="N1064" s="218"/>
      <c r="O1064" s="218"/>
      <c r="P1064" s="218"/>
      <c r="Q1064" s="218"/>
      <c r="R1064" s="218"/>
      <c r="S1064" s="218"/>
      <c r="T1064" s="219"/>
      <c r="AT1064" s="220" t="s">
        <v>150</v>
      </c>
      <c r="AU1064" s="220" t="s">
        <v>80</v>
      </c>
      <c r="AV1064" s="11" t="s">
        <v>78</v>
      </c>
      <c r="AW1064" s="11" t="s">
        <v>35</v>
      </c>
      <c r="AX1064" s="11" t="s">
        <v>73</v>
      </c>
      <c r="AY1064" s="220" t="s">
        <v>141</v>
      </c>
    </row>
    <row r="1065" s="11" customFormat="1">
      <c r="B1065" s="210"/>
      <c r="C1065" s="211"/>
      <c r="D1065" s="212" t="s">
        <v>150</v>
      </c>
      <c r="E1065" s="213" t="s">
        <v>1</v>
      </c>
      <c r="F1065" s="214" t="s">
        <v>251</v>
      </c>
      <c r="G1065" s="211"/>
      <c r="H1065" s="213" t="s">
        <v>1</v>
      </c>
      <c r="I1065" s="215"/>
      <c r="J1065" s="211"/>
      <c r="K1065" s="211"/>
      <c r="L1065" s="216"/>
      <c r="M1065" s="217"/>
      <c r="N1065" s="218"/>
      <c r="O1065" s="218"/>
      <c r="P1065" s="218"/>
      <c r="Q1065" s="218"/>
      <c r="R1065" s="218"/>
      <c r="S1065" s="218"/>
      <c r="T1065" s="219"/>
      <c r="AT1065" s="220" t="s">
        <v>150</v>
      </c>
      <c r="AU1065" s="220" t="s">
        <v>80</v>
      </c>
      <c r="AV1065" s="11" t="s">
        <v>78</v>
      </c>
      <c r="AW1065" s="11" t="s">
        <v>35</v>
      </c>
      <c r="AX1065" s="11" t="s">
        <v>73</v>
      </c>
      <c r="AY1065" s="220" t="s">
        <v>141</v>
      </c>
    </row>
    <row r="1066" s="11" customFormat="1">
      <c r="B1066" s="210"/>
      <c r="C1066" s="211"/>
      <c r="D1066" s="212" t="s">
        <v>150</v>
      </c>
      <c r="E1066" s="213" t="s">
        <v>1</v>
      </c>
      <c r="F1066" s="214" t="s">
        <v>1080</v>
      </c>
      <c r="G1066" s="211"/>
      <c r="H1066" s="213" t="s">
        <v>1</v>
      </c>
      <c r="I1066" s="215"/>
      <c r="J1066" s="211"/>
      <c r="K1066" s="211"/>
      <c r="L1066" s="216"/>
      <c r="M1066" s="217"/>
      <c r="N1066" s="218"/>
      <c r="O1066" s="218"/>
      <c r="P1066" s="218"/>
      <c r="Q1066" s="218"/>
      <c r="R1066" s="218"/>
      <c r="S1066" s="218"/>
      <c r="T1066" s="219"/>
      <c r="AT1066" s="220" t="s">
        <v>150</v>
      </c>
      <c r="AU1066" s="220" t="s">
        <v>80</v>
      </c>
      <c r="AV1066" s="11" t="s">
        <v>78</v>
      </c>
      <c r="AW1066" s="11" t="s">
        <v>35</v>
      </c>
      <c r="AX1066" s="11" t="s">
        <v>73</v>
      </c>
      <c r="AY1066" s="220" t="s">
        <v>141</v>
      </c>
    </row>
    <row r="1067" s="11" customFormat="1">
      <c r="B1067" s="210"/>
      <c r="C1067" s="211"/>
      <c r="D1067" s="212" t="s">
        <v>150</v>
      </c>
      <c r="E1067" s="213" t="s">
        <v>1</v>
      </c>
      <c r="F1067" s="214" t="s">
        <v>1081</v>
      </c>
      <c r="G1067" s="211"/>
      <c r="H1067" s="213" t="s">
        <v>1</v>
      </c>
      <c r="I1067" s="215"/>
      <c r="J1067" s="211"/>
      <c r="K1067" s="211"/>
      <c r="L1067" s="216"/>
      <c r="M1067" s="217"/>
      <c r="N1067" s="218"/>
      <c r="O1067" s="218"/>
      <c r="P1067" s="218"/>
      <c r="Q1067" s="218"/>
      <c r="R1067" s="218"/>
      <c r="S1067" s="218"/>
      <c r="T1067" s="219"/>
      <c r="AT1067" s="220" t="s">
        <v>150</v>
      </c>
      <c r="AU1067" s="220" t="s">
        <v>80</v>
      </c>
      <c r="AV1067" s="11" t="s">
        <v>78</v>
      </c>
      <c r="AW1067" s="11" t="s">
        <v>35</v>
      </c>
      <c r="AX1067" s="11" t="s">
        <v>73</v>
      </c>
      <c r="AY1067" s="220" t="s">
        <v>141</v>
      </c>
    </row>
    <row r="1068" s="12" customFormat="1">
      <c r="B1068" s="221"/>
      <c r="C1068" s="222"/>
      <c r="D1068" s="212" t="s">
        <v>150</v>
      </c>
      <c r="E1068" s="223" t="s">
        <v>1</v>
      </c>
      <c r="F1068" s="224" t="s">
        <v>721</v>
      </c>
      <c r="G1068" s="222"/>
      <c r="H1068" s="225">
        <v>75</v>
      </c>
      <c r="I1068" s="226"/>
      <c r="J1068" s="222"/>
      <c r="K1068" s="222"/>
      <c r="L1068" s="227"/>
      <c r="M1068" s="228"/>
      <c r="N1068" s="229"/>
      <c r="O1068" s="229"/>
      <c r="P1068" s="229"/>
      <c r="Q1068" s="229"/>
      <c r="R1068" s="229"/>
      <c r="S1068" s="229"/>
      <c r="T1068" s="230"/>
      <c r="AT1068" s="231" t="s">
        <v>150</v>
      </c>
      <c r="AU1068" s="231" t="s">
        <v>80</v>
      </c>
      <c r="AV1068" s="12" t="s">
        <v>80</v>
      </c>
      <c r="AW1068" s="12" t="s">
        <v>35</v>
      </c>
      <c r="AX1068" s="12" t="s">
        <v>78</v>
      </c>
      <c r="AY1068" s="231" t="s">
        <v>141</v>
      </c>
    </row>
    <row r="1069" s="1" customFormat="1" ht="14.4" customHeight="1">
      <c r="B1069" s="37"/>
      <c r="C1069" s="198" t="s">
        <v>1124</v>
      </c>
      <c r="D1069" s="198" t="s">
        <v>143</v>
      </c>
      <c r="E1069" s="199" t="s">
        <v>1125</v>
      </c>
      <c r="F1069" s="200" t="s">
        <v>1126</v>
      </c>
      <c r="G1069" s="201" t="s">
        <v>430</v>
      </c>
      <c r="H1069" s="202">
        <v>10</v>
      </c>
      <c r="I1069" s="203"/>
      <c r="J1069" s="204">
        <f>ROUND(I1069*H1069,2)</f>
        <v>0</v>
      </c>
      <c r="K1069" s="200" t="s">
        <v>147</v>
      </c>
      <c r="L1069" s="42"/>
      <c r="M1069" s="205" t="s">
        <v>1</v>
      </c>
      <c r="N1069" s="206" t="s">
        <v>44</v>
      </c>
      <c r="O1069" s="78"/>
      <c r="P1069" s="207">
        <f>O1069*H1069</f>
        <v>0</v>
      </c>
      <c r="Q1069" s="207">
        <v>0.00068999999999999997</v>
      </c>
      <c r="R1069" s="207">
        <f>Q1069*H1069</f>
        <v>0.0068999999999999999</v>
      </c>
      <c r="S1069" s="207">
        <v>0</v>
      </c>
      <c r="T1069" s="208">
        <f>S1069*H1069</f>
        <v>0</v>
      </c>
      <c r="AR1069" s="16" t="s">
        <v>285</v>
      </c>
      <c r="AT1069" s="16" t="s">
        <v>143</v>
      </c>
      <c r="AU1069" s="16" t="s">
        <v>80</v>
      </c>
      <c r="AY1069" s="16" t="s">
        <v>141</v>
      </c>
      <c r="BE1069" s="209">
        <f>IF(N1069="základní",J1069,0)</f>
        <v>0</v>
      </c>
      <c r="BF1069" s="209">
        <f>IF(N1069="snížená",J1069,0)</f>
        <v>0</v>
      </c>
      <c r="BG1069" s="209">
        <f>IF(N1069="zákl. přenesená",J1069,0)</f>
        <v>0</v>
      </c>
      <c r="BH1069" s="209">
        <f>IF(N1069="sníž. přenesená",J1069,0)</f>
        <v>0</v>
      </c>
      <c r="BI1069" s="209">
        <f>IF(N1069="nulová",J1069,0)</f>
        <v>0</v>
      </c>
      <c r="BJ1069" s="16" t="s">
        <v>78</v>
      </c>
      <c r="BK1069" s="209">
        <f>ROUND(I1069*H1069,2)</f>
        <v>0</v>
      </c>
      <c r="BL1069" s="16" t="s">
        <v>285</v>
      </c>
      <c r="BM1069" s="16" t="s">
        <v>1127</v>
      </c>
    </row>
    <row r="1070" s="11" customFormat="1">
      <c r="B1070" s="210"/>
      <c r="C1070" s="211"/>
      <c r="D1070" s="212" t="s">
        <v>150</v>
      </c>
      <c r="E1070" s="213" t="s">
        <v>1</v>
      </c>
      <c r="F1070" s="214" t="s">
        <v>1079</v>
      </c>
      <c r="G1070" s="211"/>
      <c r="H1070" s="213" t="s">
        <v>1</v>
      </c>
      <c r="I1070" s="215"/>
      <c r="J1070" s="211"/>
      <c r="K1070" s="211"/>
      <c r="L1070" s="216"/>
      <c r="M1070" s="217"/>
      <c r="N1070" s="218"/>
      <c r="O1070" s="218"/>
      <c r="P1070" s="218"/>
      <c r="Q1070" s="218"/>
      <c r="R1070" s="218"/>
      <c r="S1070" s="218"/>
      <c r="T1070" s="219"/>
      <c r="AT1070" s="220" t="s">
        <v>150</v>
      </c>
      <c r="AU1070" s="220" t="s">
        <v>80</v>
      </c>
      <c r="AV1070" s="11" t="s">
        <v>78</v>
      </c>
      <c r="AW1070" s="11" t="s">
        <v>35</v>
      </c>
      <c r="AX1070" s="11" t="s">
        <v>73</v>
      </c>
      <c r="AY1070" s="220" t="s">
        <v>141</v>
      </c>
    </row>
    <row r="1071" s="11" customFormat="1">
      <c r="B1071" s="210"/>
      <c r="C1071" s="211"/>
      <c r="D1071" s="212" t="s">
        <v>150</v>
      </c>
      <c r="E1071" s="213" t="s">
        <v>1</v>
      </c>
      <c r="F1071" s="214" t="s">
        <v>251</v>
      </c>
      <c r="G1071" s="211"/>
      <c r="H1071" s="213" t="s">
        <v>1</v>
      </c>
      <c r="I1071" s="215"/>
      <c r="J1071" s="211"/>
      <c r="K1071" s="211"/>
      <c r="L1071" s="216"/>
      <c r="M1071" s="217"/>
      <c r="N1071" s="218"/>
      <c r="O1071" s="218"/>
      <c r="P1071" s="218"/>
      <c r="Q1071" s="218"/>
      <c r="R1071" s="218"/>
      <c r="S1071" s="218"/>
      <c r="T1071" s="219"/>
      <c r="AT1071" s="220" t="s">
        <v>150</v>
      </c>
      <c r="AU1071" s="220" t="s">
        <v>80</v>
      </c>
      <c r="AV1071" s="11" t="s">
        <v>78</v>
      </c>
      <c r="AW1071" s="11" t="s">
        <v>35</v>
      </c>
      <c r="AX1071" s="11" t="s">
        <v>73</v>
      </c>
      <c r="AY1071" s="220" t="s">
        <v>141</v>
      </c>
    </row>
    <row r="1072" s="11" customFormat="1">
      <c r="B1072" s="210"/>
      <c r="C1072" s="211"/>
      <c r="D1072" s="212" t="s">
        <v>150</v>
      </c>
      <c r="E1072" s="213" t="s">
        <v>1</v>
      </c>
      <c r="F1072" s="214" t="s">
        <v>1080</v>
      </c>
      <c r="G1072" s="211"/>
      <c r="H1072" s="213" t="s">
        <v>1</v>
      </c>
      <c r="I1072" s="215"/>
      <c r="J1072" s="211"/>
      <c r="K1072" s="211"/>
      <c r="L1072" s="216"/>
      <c r="M1072" s="217"/>
      <c r="N1072" s="218"/>
      <c r="O1072" s="218"/>
      <c r="P1072" s="218"/>
      <c r="Q1072" s="218"/>
      <c r="R1072" s="218"/>
      <c r="S1072" s="218"/>
      <c r="T1072" s="219"/>
      <c r="AT1072" s="220" t="s">
        <v>150</v>
      </c>
      <c r="AU1072" s="220" t="s">
        <v>80</v>
      </c>
      <c r="AV1072" s="11" t="s">
        <v>78</v>
      </c>
      <c r="AW1072" s="11" t="s">
        <v>35</v>
      </c>
      <c r="AX1072" s="11" t="s">
        <v>73</v>
      </c>
      <c r="AY1072" s="220" t="s">
        <v>141</v>
      </c>
    </row>
    <row r="1073" s="11" customFormat="1">
      <c r="B1073" s="210"/>
      <c r="C1073" s="211"/>
      <c r="D1073" s="212" t="s">
        <v>150</v>
      </c>
      <c r="E1073" s="213" t="s">
        <v>1</v>
      </c>
      <c r="F1073" s="214" t="s">
        <v>1081</v>
      </c>
      <c r="G1073" s="211"/>
      <c r="H1073" s="213" t="s">
        <v>1</v>
      </c>
      <c r="I1073" s="215"/>
      <c r="J1073" s="211"/>
      <c r="K1073" s="211"/>
      <c r="L1073" s="216"/>
      <c r="M1073" s="217"/>
      <c r="N1073" s="218"/>
      <c r="O1073" s="218"/>
      <c r="P1073" s="218"/>
      <c r="Q1073" s="218"/>
      <c r="R1073" s="218"/>
      <c r="S1073" s="218"/>
      <c r="T1073" s="219"/>
      <c r="AT1073" s="220" t="s">
        <v>150</v>
      </c>
      <c r="AU1073" s="220" t="s">
        <v>80</v>
      </c>
      <c r="AV1073" s="11" t="s">
        <v>78</v>
      </c>
      <c r="AW1073" s="11" t="s">
        <v>35</v>
      </c>
      <c r="AX1073" s="11" t="s">
        <v>73</v>
      </c>
      <c r="AY1073" s="220" t="s">
        <v>141</v>
      </c>
    </row>
    <row r="1074" s="12" customFormat="1">
      <c r="B1074" s="221"/>
      <c r="C1074" s="222"/>
      <c r="D1074" s="212" t="s">
        <v>150</v>
      </c>
      <c r="E1074" s="223" t="s">
        <v>1</v>
      </c>
      <c r="F1074" s="224" t="s">
        <v>227</v>
      </c>
      <c r="G1074" s="222"/>
      <c r="H1074" s="225">
        <v>10</v>
      </c>
      <c r="I1074" s="226"/>
      <c r="J1074" s="222"/>
      <c r="K1074" s="222"/>
      <c r="L1074" s="227"/>
      <c r="M1074" s="228"/>
      <c r="N1074" s="229"/>
      <c r="O1074" s="229"/>
      <c r="P1074" s="229"/>
      <c r="Q1074" s="229"/>
      <c r="R1074" s="229"/>
      <c r="S1074" s="229"/>
      <c r="T1074" s="230"/>
      <c r="AT1074" s="231" t="s">
        <v>150</v>
      </c>
      <c r="AU1074" s="231" t="s">
        <v>80</v>
      </c>
      <c r="AV1074" s="12" t="s">
        <v>80</v>
      </c>
      <c r="AW1074" s="12" t="s">
        <v>35</v>
      </c>
      <c r="AX1074" s="12" t="s">
        <v>78</v>
      </c>
      <c r="AY1074" s="231" t="s">
        <v>141</v>
      </c>
    </row>
    <row r="1075" s="1" customFormat="1" ht="14.4" customHeight="1">
      <c r="B1075" s="37"/>
      <c r="C1075" s="198" t="s">
        <v>1128</v>
      </c>
      <c r="D1075" s="198" t="s">
        <v>143</v>
      </c>
      <c r="E1075" s="199" t="s">
        <v>1129</v>
      </c>
      <c r="F1075" s="200" t="s">
        <v>1130</v>
      </c>
      <c r="G1075" s="201" t="s">
        <v>430</v>
      </c>
      <c r="H1075" s="202">
        <v>25</v>
      </c>
      <c r="I1075" s="203"/>
      <c r="J1075" s="204">
        <f>ROUND(I1075*H1075,2)</f>
        <v>0</v>
      </c>
      <c r="K1075" s="200" t="s">
        <v>147</v>
      </c>
      <c r="L1075" s="42"/>
      <c r="M1075" s="205" t="s">
        <v>1</v>
      </c>
      <c r="N1075" s="206" t="s">
        <v>44</v>
      </c>
      <c r="O1075" s="78"/>
      <c r="P1075" s="207">
        <f>O1075*H1075</f>
        <v>0</v>
      </c>
      <c r="Q1075" s="207">
        <v>0.0012600000000000001</v>
      </c>
      <c r="R1075" s="207">
        <f>Q1075*H1075</f>
        <v>0.0315</v>
      </c>
      <c r="S1075" s="207">
        <v>0</v>
      </c>
      <c r="T1075" s="208">
        <f>S1075*H1075</f>
        <v>0</v>
      </c>
      <c r="AR1075" s="16" t="s">
        <v>285</v>
      </c>
      <c r="AT1075" s="16" t="s">
        <v>143</v>
      </c>
      <c r="AU1075" s="16" t="s">
        <v>80</v>
      </c>
      <c r="AY1075" s="16" t="s">
        <v>141</v>
      </c>
      <c r="BE1075" s="209">
        <f>IF(N1075="základní",J1075,0)</f>
        <v>0</v>
      </c>
      <c r="BF1075" s="209">
        <f>IF(N1075="snížená",J1075,0)</f>
        <v>0</v>
      </c>
      <c r="BG1075" s="209">
        <f>IF(N1075="zákl. přenesená",J1075,0)</f>
        <v>0</v>
      </c>
      <c r="BH1075" s="209">
        <f>IF(N1075="sníž. přenesená",J1075,0)</f>
        <v>0</v>
      </c>
      <c r="BI1075" s="209">
        <f>IF(N1075="nulová",J1075,0)</f>
        <v>0</v>
      </c>
      <c r="BJ1075" s="16" t="s">
        <v>78</v>
      </c>
      <c r="BK1075" s="209">
        <f>ROUND(I1075*H1075,2)</f>
        <v>0</v>
      </c>
      <c r="BL1075" s="16" t="s">
        <v>285</v>
      </c>
      <c r="BM1075" s="16" t="s">
        <v>1131</v>
      </c>
    </row>
    <row r="1076" s="11" customFormat="1">
      <c r="B1076" s="210"/>
      <c r="C1076" s="211"/>
      <c r="D1076" s="212" t="s">
        <v>150</v>
      </c>
      <c r="E1076" s="213" t="s">
        <v>1</v>
      </c>
      <c r="F1076" s="214" t="s">
        <v>1079</v>
      </c>
      <c r="G1076" s="211"/>
      <c r="H1076" s="213" t="s">
        <v>1</v>
      </c>
      <c r="I1076" s="215"/>
      <c r="J1076" s="211"/>
      <c r="K1076" s="211"/>
      <c r="L1076" s="216"/>
      <c r="M1076" s="217"/>
      <c r="N1076" s="218"/>
      <c r="O1076" s="218"/>
      <c r="P1076" s="218"/>
      <c r="Q1076" s="218"/>
      <c r="R1076" s="218"/>
      <c r="S1076" s="218"/>
      <c r="T1076" s="219"/>
      <c r="AT1076" s="220" t="s">
        <v>150</v>
      </c>
      <c r="AU1076" s="220" t="s">
        <v>80</v>
      </c>
      <c r="AV1076" s="11" t="s">
        <v>78</v>
      </c>
      <c r="AW1076" s="11" t="s">
        <v>35</v>
      </c>
      <c r="AX1076" s="11" t="s">
        <v>73</v>
      </c>
      <c r="AY1076" s="220" t="s">
        <v>141</v>
      </c>
    </row>
    <row r="1077" s="11" customFormat="1">
      <c r="B1077" s="210"/>
      <c r="C1077" s="211"/>
      <c r="D1077" s="212" t="s">
        <v>150</v>
      </c>
      <c r="E1077" s="213" t="s">
        <v>1</v>
      </c>
      <c r="F1077" s="214" t="s">
        <v>251</v>
      </c>
      <c r="G1077" s="211"/>
      <c r="H1077" s="213" t="s">
        <v>1</v>
      </c>
      <c r="I1077" s="215"/>
      <c r="J1077" s="211"/>
      <c r="K1077" s="211"/>
      <c r="L1077" s="216"/>
      <c r="M1077" s="217"/>
      <c r="N1077" s="218"/>
      <c r="O1077" s="218"/>
      <c r="P1077" s="218"/>
      <c r="Q1077" s="218"/>
      <c r="R1077" s="218"/>
      <c r="S1077" s="218"/>
      <c r="T1077" s="219"/>
      <c r="AT1077" s="220" t="s">
        <v>150</v>
      </c>
      <c r="AU1077" s="220" t="s">
        <v>80</v>
      </c>
      <c r="AV1077" s="11" t="s">
        <v>78</v>
      </c>
      <c r="AW1077" s="11" t="s">
        <v>35</v>
      </c>
      <c r="AX1077" s="11" t="s">
        <v>73</v>
      </c>
      <c r="AY1077" s="220" t="s">
        <v>141</v>
      </c>
    </row>
    <row r="1078" s="11" customFormat="1">
      <c r="B1078" s="210"/>
      <c r="C1078" s="211"/>
      <c r="D1078" s="212" t="s">
        <v>150</v>
      </c>
      <c r="E1078" s="213" t="s">
        <v>1</v>
      </c>
      <c r="F1078" s="214" t="s">
        <v>1080</v>
      </c>
      <c r="G1078" s="211"/>
      <c r="H1078" s="213" t="s">
        <v>1</v>
      </c>
      <c r="I1078" s="215"/>
      <c r="J1078" s="211"/>
      <c r="K1078" s="211"/>
      <c r="L1078" s="216"/>
      <c r="M1078" s="217"/>
      <c r="N1078" s="218"/>
      <c r="O1078" s="218"/>
      <c r="P1078" s="218"/>
      <c r="Q1078" s="218"/>
      <c r="R1078" s="218"/>
      <c r="S1078" s="218"/>
      <c r="T1078" s="219"/>
      <c r="AT1078" s="220" t="s">
        <v>150</v>
      </c>
      <c r="AU1078" s="220" t="s">
        <v>80</v>
      </c>
      <c r="AV1078" s="11" t="s">
        <v>78</v>
      </c>
      <c r="AW1078" s="11" t="s">
        <v>35</v>
      </c>
      <c r="AX1078" s="11" t="s">
        <v>73</v>
      </c>
      <c r="AY1078" s="220" t="s">
        <v>141</v>
      </c>
    </row>
    <row r="1079" s="11" customFormat="1">
      <c r="B1079" s="210"/>
      <c r="C1079" s="211"/>
      <c r="D1079" s="212" t="s">
        <v>150</v>
      </c>
      <c r="E1079" s="213" t="s">
        <v>1</v>
      </c>
      <c r="F1079" s="214" t="s">
        <v>1081</v>
      </c>
      <c r="G1079" s="211"/>
      <c r="H1079" s="213" t="s">
        <v>1</v>
      </c>
      <c r="I1079" s="215"/>
      <c r="J1079" s="211"/>
      <c r="K1079" s="211"/>
      <c r="L1079" s="216"/>
      <c r="M1079" s="217"/>
      <c r="N1079" s="218"/>
      <c r="O1079" s="218"/>
      <c r="P1079" s="218"/>
      <c r="Q1079" s="218"/>
      <c r="R1079" s="218"/>
      <c r="S1079" s="218"/>
      <c r="T1079" s="219"/>
      <c r="AT1079" s="220" t="s">
        <v>150</v>
      </c>
      <c r="AU1079" s="220" t="s">
        <v>80</v>
      </c>
      <c r="AV1079" s="11" t="s">
        <v>78</v>
      </c>
      <c r="AW1079" s="11" t="s">
        <v>35</v>
      </c>
      <c r="AX1079" s="11" t="s">
        <v>73</v>
      </c>
      <c r="AY1079" s="220" t="s">
        <v>141</v>
      </c>
    </row>
    <row r="1080" s="12" customFormat="1">
      <c r="B1080" s="221"/>
      <c r="C1080" s="222"/>
      <c r="D1080" s="212" t="s">
        <v>150</v>
      </c>
      <c r="E1080" s="223" t="s">
        <v>1</v>
      </c>
      <c r="F1080" s="224" t="s">
        <v>352</v>
      </c>
      <c r="G1080" s="222"/>
      <c r="H1080" s="225">
        <v>25</v>
      </c>
      <c r="I1080" s="226"/>
      <c r="J1080" s="222"/>
      <c r="K1080" s="222"/>
      <c r="L1080" s="227"/>
      <c r="M1080" s="228"/>
      <c r="N1080" s="229"/>
      <c r="O1080" s="229"/>
      <c r="P1080" s="229"/>
      <c r="Q1080" s="229"/>
      <c r="R1080" s="229"/>
      <c r="S1080" s="229"/>
      <c r="T1080" s="230"/>
      <c r="AT1080" s="231" t="s">
        <v>150</v>
      </c>
      <c r="AU1080" s="231" t="s">
        <v>80</v>
      </c>
      <c r="AV1080" s="12" t="s">
        <v>80</v>
      </c>
      <c r="AW1080" s="12" t="s">
        <v>35</v>
      </c>
      <c r="AX1080" s="12" t="s">
        <v>78</v>
      </c>
      <c r="AY1080" s="231" t="s">
        <v>141</v>
      </c>
    </row>
    <row r="1081" s="1" customFormat="1" ht="14.4" customHeight="1">
      <c r="B1081" s="37"/>
      <c r="C1081" s="198" t="s">
        <v>1132</v>
      </c>
      <c r="D1081" s="198" t="s">
        <v>143</v>
      </c>
      <c r="E1081" s="199" t="s">
        <v>1133</v>
      </c>
      <c r="F1081" s="200" t="s">
        <v>1134</v>
      </c>
      <c r="G1081" s="201" t="s">
        <v>430</v>
      </c>
      <c r="H1081" s="202">
        <v>40</v>
      </c>
      <c r="I1081" s="203"/>
      <c r="J1081" s="204">
        <f>ROUND(I1081*H1081,2)</f>
        <v>0</v>
      </c>
      <c r="K1081" s="200" t="s">
        <v>147</v>
      </c>
      <c r="L1081" s="42"/>
      <c r="M1081" s="205" t="s">
        <v>1</v>
      </c>
      <c r="N1081" s="206" t="s">
        <v>44</v>
      </c>
      <c r="O1081" s="78"/>
      <c r="P1081" s="207">
        <f>O1081*H1081</f>
        <v>0</v>
      </c>
      <c r="Q1081" s="207">
        <v>0.0015900000000000001</v>
      </c>
      <c r="R1081" s="207">
        <f>Q1081*H1081</f>
        <v>0.063600000000000004</v>
      </c>
      <c r="S1081" s="207">
        <v>0</v>
      </c>
      <c r="T1081" s="208">
        <f>S1081*H1081</f>
        <v>0</v>
      </c>
      <c r="AR1081" s="16" t="s">
        <v>285</v>
      </c>
      <c r="AT1081" s="16" t="s">
        <v>143</v>
      </c>
      <c r="AU1081" s="16" t="s">
        <v>80</v>
      </c>
      <c r="AY1081" s="16" t="s">
        <v>141</v>
      </c>
      <c r="BE1081" s="209">
        <f>IF(N1081="základní",J1081,0)</f>
        <v>0</v>
      </c>
      <c r="BF1081" s="209">
        <f>IF(N1081="snížená",J1081,0)</f>
        <v>0</v>
      </c>
      <c r="BG1081" s="209">
        <f>IF(N1081="zákl. přenesená",J1081,0)</f>
        <v>0</v>
      </c>
      <c r="BH1081" s="209">
        <f>IF(N1081="sníž. přenesená",J1081,0)</f>
        <v>0</v>
      </c>
      <c r="BI1081" s="209">
        <f>IF(N1081="nulová",J1081,0)</f>
        <v>0</v>
      </c>
      <c r="BJ1081" s="16" t="s">
        <v>78</v>
      </c>
      <c r="BK1081" s="209">
        <f>ROUND(I1081*H1081,2)</f>
        <v>0</v>
      </c>
      <c r="BL1081" s="16" t="s">
        <v>285</v>
      </c>
      <c r="BM1081" s="16" t="s">
        <v>1135</v>
      </c>
    </row>
    <row r="1082" s="11" customFormat="1">
      <c r="B1082" s="210"/>
      <c r="C1082" s="211"/>
      <c r="D1082" s="212" t="s">
        <v>150</v>
      </c>
      <c r="E1082" s="213" t="s">
        <v>1</v>
      </c>
      <c r="F1082" s="214" t="s">
        <v>1079</v>
      </c>
      <c r="G1082" s="211"/>
      <c r="H1082" s="213" t="s">
        <v>1</v>
      </c>
      <c r="I1082" s="215"/>
      <c r="J1082" s="211"/>
      <c r="K1082" s="211"/>
      <c r="L1082" s="216"/>
      <c r="M1082" s="217"/>
      <c r="N1082" s="218"/>
      <c r="O1082" s="218"/>
      <c r="P1082" s="218"/>
      <c r="Q1082" s="218"/>
      <c r="R1082" s="218"/>
      <c r="S1082" s="218"/>
      <c r="T1082" s="219"/>
      <c r="AT1082" s="220" t="s">
        <v>150</v>
      </c>
      <c r="AU1082" s="220" t="s">
        <v>80</v>
      </c>
      <c r="AV1082" s="11" t="s">
        <v>78</v>
      </c>
      <c r="AW1082" s="11" t="s">
        <v>35</v>
      </c>
      <c r="AX1082" s="11" t="s">
        <v>73</v>
      </c>
      <c r="AY1082" s="220" t="s">
        <v>141</v>
      </c>
    </row>
    <row r="1083" s="11" customFormat="1">
      <c r="B1083" s="210"/>
      <c r="C1083" s="211"/>
      <c r="D1083" s="212" t="s">
        <v>150</v>
      </c>
      <c r="E1083" s="213" t="s">
        <v>1</v>
      </c>
      <c r="F1083" s="214" t="s">
        <v>251</v>
      </c>
      <c r="G1083" s="211"/>
      <c r="H1083" s="213" t="s">
        <v>1</v>
      </c>
      <c r="I1083" s="215"/>
      <c r="J1083" s="211"/>
      <c r="K1083" s="211"/>
      <c r="L1083" s="216"/>
      <c r="M1083" s="217"/>
      <c r="N1083" s="218"/>
      <c r="O1083" s="218"/>
      <c r="P1083" s="218"/>
      <c r="Q1083" s="218"/>
      <c r="R1083" s="218"/>
      <c r="S1083" s="218"/>
      <c r="T1083" s="219"/>
      <c r="AT1083" s="220" t="s">
        <v>150</v>
      </c>
      <c r="AU1083" s="220" t="s">
        <v>80</v>
      </c>
      <c r="AV1083" s="11" t="s">
        <v>78</v>
      </c>
      <c r="AW1083" s="11" t="s">
        <v>35</v>
      </c>
      <c r="AX1083" s="11" t="s">
        <v>73</v>
      </c>
      <c r="AY1083" s="220" t="s">
        <v>141</v>
      </c>
    </row>
    <row r="1084" s="11" customFormat="1">
      <c r="B1084" s="210"/>
      <c r="C1084" s="211"/>
      <c r="D1084" s="212" t="s">
        <v>150</v>
      </c>
      <c r="E1084" s="213" t="s">
        <v>1</v>
      </c>
      <c r="F1084" s="214" t="s">
        <v>1080</v>
      </c>
      <c r="G1084" s="211"/>
      <c r="H1084" s="213" t="s">
        <v>1</v>
      </c>
      <c r="I1084" s="215"/>
      <c r="J1084" s="211"/>
      <c r="K1084" s="211"/>
      <c r="L1084" s="216"/>
      <c r="M1084" s="217"/>
      <c r="N1084" s="218"/>
      <c r="O1084" s="218"/>
      <c r="P1084" s="218"/>
      <c r="Q1084" s="218"/>
      <c r="R1084" s="218"/>
      <c r="S1084" s="218"/>
      <c r="T1084" s="219"/>
      <c r="AT1084" s="220" t="s">
        <v>150</v>
      </c>
      <c r="AU1084" s="220" t="s">
        <v>80</v>
      </c>
      <c r="AV1084" s="11" t="s">
        <v>78</v>
      </c>
      <c r="AW1084" s="11" t="s">
        <v>35</v>
      </c>
      <c r="AX1084" s="11" t="s">
        <v>73</v>
      </c>
      <c r="AY1084" s="220" t="s">
        <v>141</v>
      </c>
    </row>
    <row r="1085" s="11" customFormat="1">
      <c r="B1085" s="210"/>
      <c r="C1085" s="211"/>
      <c r="D1085" s="212" t="s">
        <v>150</v>
      </c>
      <c r="E1085" s="213" t="s">
        <v>1</v>
      </c>
      <c r="F1085" s="214" t="s">
        <v>1081</v>
      </c>
      <c r="G1085" s="211"/>
      <c r="H1085" s="213" t="s">
        <v>1</v>
      </c>
      <c r="I1085" s="215"/>
      <c r="J1085" s="211"/>
      <c r="K1085" s="211"/>
      <c r="L1085" s="216"/>
      <c r="M1085" s="217"/>
      <c r="N1085" s="218"/>
      <c r="O1085" s="218"/>
      <c r="P1085" s="218"/>
      <c r="Q1085" s="218"/>
      <c r="R1085" s="218"/>
      <c r="S1085" s="218"/>
      <c r="T1085" s="219"/>
      <c r="AT1085" s="220" t="s">
        <v>150</v>
      </c>
      <c r="AU1085" s="220" t="s">
        <v>80</v>
      </c>
      <c r="AV1085" s="11" t="s">
        <v>78</v>
      </c>
      <c r="AW1085" s="11" t="s">
        <v>35</v>
      </c>
      <c r="AX1085" s="11" t="s">
        <v>73</v>
      </c>
      <c r="AY1085" s="220" t="s">
        <v>141</v>
      </c>
    </row>
    <row r="1086" s="12" customFormat="1">
      <c r="B1086" s="221"/>
      <c r="C1086" s="222"/>
      <c r="D1086" s="212" t="s">
        <v>150</v>
      </c>
      <c r="E1086" s="223" t="s">
        <v>1</v>
      </c>
      <c r="F1086" s="224" t="s">
        <v>498</v>
      </c>
      <c r="G1086" s="222"/>
      <c r="H1086" s="225">
        <v>40</v>
      </c>
      <c r="I1086" s="226"/>
      <c r="J1086" s="222"/>
      <c r="K1086" s="222"/>
      <c r="L1086" s="227"/>
      <c r="M1086" s="228"/>
      <c r="N1086" s="229"/>
      <c r="O1086" s="229"/>
      <c r="P1086" s="229"/>
      <c r="Q1086" s="229"/>
      <c r="R1086" s="229"/>
      <c r="S1086" s="229"/>
      <c r="T1086" s="230"/>
      <c r="AT1086" s="231" t="s">
        <v>150</v>
      </c>
      <c r="AU1086" s="231" t="s">
        <v>80</v>
      </c>
      <c r="AV1086" s="12" t="s">
        <v>80</v>
      </c>
      <c r="AW1086" s="12" t="s">
        <v>35</v>
      </c>
      <c r="AX1086" s="12" t="s">
        <v>78</v>
      </c>
      <c r="AY1086" s="231" t="s">
        <v>141</v>
      </c>
    </row>
    <row r="1087" s="1" customFormat="1" ht="14.4" customHeight="1">
      <c r="B1087" s="37"/>
      <c r="C1087" s="198" t="s">
        <v>1136</v>
      </c>
      <c r="D1087" s="198" t="s">
        <v>143</v>
      </c>
      <c r="E1087" s="199" t="s">
        <v>1137</v>
      </c>
      <c r="F1087" s="200" t="s">
        <v>1138</v>
      </c>
      <c r="G1087" s="201" t="s">
        <v>430</v>
      </c>
      <c r="H1087" s="202">
        <v>95</v>
      </c>
      <c r="I1087" s="203"/>
      <c r="J1087" s="204">
        <f>ROUND(I1087*H1087,2)</f>
        <v>0</v>
      </c>
      <c r="K1087" s="200" t="s">
        <v>147</v>
      </c>
      <c r="L1087" s="42"/>
      <c r="M1087" s="205" t="s">
        <v>1</v>
      </c>
      <c r="N1087" s="206" t="s">
        <v>44</v>
      </c>
      <c r="O1087" s="78"/>
      <c r="P1087" s="207">
        <f>O1087*H1087</f>
        <v>0</v>
      </c>
      <c r="Q1087" s="207">
        <v>4.0000000000000003E-05</v>
      </c>
      <c r="R1087" s="207">
        <f>Q1087*H1087</f>
        <v>0.0038000000000000004</v>
      </c>
      <c r="S1087" s="207">
        <v>0</v>
      </c>
      <c r="T1087" s="208">
        <f>S1087*H1087</f>
        <v>0</v>
      </c>
      <c r="AR1087" s="16" t="s">
        <v>285</v>
      </c>
      <c r="AT1087" s="16" t="s">
        <v>143</v>
      </c>
      <c r="AU1087" s="16" t="s">
        <v>80</v>
      </c>
      <c r="AY1087" s="16" t="s">
        <v>141</v>
      </c>
      <c r="BE1087" s="209">
        <f>IF(N1087="základní",J1087,0)</f>
        <v>0</v>
      </c>
      <c r="BF1087" s="209">
        <f>IF(N1087="snížená",J1087,0)</f>
        <v>0</v>
      </c>
      <c r="BG1087" s="209">
        <f>IF(N1087="zákl. přenesená",J1087,0)</f>
        <v>0</v>
      </c>
      <c r="BH1087" s="209">
        <f>IF(N1087="sníž. přenesená",J1087,0)</f>
        <v>0</v>
      </c>
      <c r="BI1087" s="209">
        <f>IF(N1087="nulová",J1087,0)</f>
        <v>0</v>
      </c>
      <c r="BJ1087" s="16" t="s">
        <v>78</v>
      </c>
      <c r="BK1087" s="209">
        <f>ROUND(I1087*H1087,2)</f>
        <v>0</v>
      </c>
      <c r="BL1087" s="16" t="s">
        <v>285</v>
      </c>
      <c r="BM1087" s="16" t="s">
        <v>1139</v>
      </c>
    </row>
    <row r="1088" s="11" customFormat="1">
      <c r="B1088" s="210"/>
      <c r="C1088" s="211"/>
      <c r="D1088" s="212" t="s">
        <v>150</v>
      </c>
      <c r="E1088" s="213" t="s">
        <v>1</v>
      </c>
      <c r="F1088" s="214" t="s">
        <v>1079</v>
      </c>
      <c r="G1088" s="211"/>
      <c r="H1088" s="213" t="s">
        <v>1</v>
      </c>
      <c r="I1088" s="215"/>
      <c r="J1088" s="211"/>
      <c r="K1088" s="211"/>
      <c r="L1088" s="216"/>
      <c r="M1088" s="217"/>
      <c r="N1088" s="218"/>
      <c r="O1088" s="218"/>
      <c r="P1088" s="218"/>
      <c r="Q1088" s="218"/>
      <c r="R1088" s="218"/>
      <c r="S1088" s="218"/>
      <c r="T1088" s="219"/>
      <c r="AT1088" s="220" t="s">
        <v>150</v>
      </c>
      <c r="AU1088" s="220" t="s">
        <v>80</v>
      </c>
      <c r="AV1088" s="11" t="s">
        <v>78</v>
      </c>
      <c r="AW1088" s="11" t="s">
        <v>35</v>
      </c>
      <c r="AX1088" s="11" t="s">
        <v>73</v>
      </c>
      <c r="AY1088" s="220" t="s">
        <v>141</v>
      </c>
    </row>
    <row r="1089" s="11" customFormat="1">
      <c r="B1089" s="210"/>
      <c r="C1089" s="211"/>
      <c r="D1089" s="212" t="s">
        <v>150</v>
      </c>
      <c r="E1089" s="213" t="s">
        <v>1</v>
      </c>
      <c r="F1089" s="214" t="s">
        <v>251</v>
      </c>
      <c r="G1089" s="211"/>
      <c r="H1089" s="213" t="s">
        <v>1</v>
      </c>
      <c r="I1089" s="215"/>
      <c r="J1089" s="211"/>
      <c r="K1089" s="211"/>
      <c r="L1089" s="216"/>
      <c r="M1089" s="217"/>
      <c r="N1089" s="218"/>
      <c r="O1089" s="218"/>
      <c r="P1089" s="218"/>
      <c r="Q1089" s="218"/>
      <c r="R1089" s="218"/>
      <c r="S1089" s="218"/>
      <c r="T1089" s="219"/>
      <c r="AT1089" s="220" t="s">
        <v>150</v>
      </c>
      <c r="AU1089" s="220" t="s">
        <v>80</v>
      </c>
      <c r="AV1089" s="11" t="s">
        <v>78</v>
      </c>
      <c r="AW1089" s="11" t="s">
        <v>35</v>
      </c>
      <c r="AX1089" s="11" t="s">
        <v>73</v>
      </c>
      <c r="AY1089" s="220" t="s">
        <v>141</v>
      </c>
    </row>
    <row r="1090" s="11" customFormat="1">
      <c r="B1090" s="210"/>
      <c r="C1090" s="211"/>
      <c r="D1090" s="212" t="s">
        <v>150</v>
      </c>
      <c r="E1090" s="213" t="s">
        <v>1</v>
      </c>
      <c r="F1090" s="214" t="s">
        <v>1080</v>
      </c>
      <c r="G1090" s="211"/>
      <c r="H1090" s="213" t="s">
        <v>1</v>
      </c>
      <c r="I1090" s="215"/>
      <c r="J1090" s="211"/>
      <c r="K1090" s="211"/>
      <c r="L1090" s="216"/>
      <c r="M1090" s="217"/>
      <c r="N1090" s="218"/>
      <c r="O1090" s="218"/>
      <c r="P1090" s="218"/>
      <c r="Q1090" s="218"/>
      <c r="R1090" s="218"/>
      <c r="S1090" s="218"/>
      <c r="T1090" s="219"/>
      <c r="AT1090" s="220" t="s">
        <v>150</v>
      </c>
      <c r="AU1090" s="220" t="s">
        <v>80</v>
      </c>
      <c r="AV1090" s="11" t="s">
        <v>78</v>
      </c>
      <c r="AW1090" s="11" t="s">
        <v>35</v>
      </c>
      <c r="AX1090" s="11" t="s">
        <v>73</v>
      </c>
      <c r="AY1090" s="220" t="s">
        <v>141</v>
      </c>
    </row>
    <row r="1091" s="11" customFormat="1">
      <c r="B1091" s="210"/>
      <c r="C1091" s="211"/>
      <c r="D1091" s="212" t="s">
        <v>150</v>
      </c>
      <c r="E1091" s="213" t="s">
        <v>1</v>
      </c>
      <c r="F1091" s="214" t="s">
        <v>1081</v>
      </c>
      <c r="G1091" s="211"/>
      <c r="H1091" s="213" t="s">
        <v>1</v>
      </c>
      <c r="I1091" s="215"/>
      <c r="J1091" s="211"/>
      <c r="K1091" s="211"/>
      <c r="L1091" s="216"/>
      <c r="M1091" s="217"/>
      <c r="N1091" s="218"/>
      <c r="O1091" s="218"/>
      <c r="P1091" s="218"/>
      <c r="Q1091" s="218"/>
      <c r="R1091" s="218"/>
      <c r="S1091" s="218"/>
      <c r="T1091" s="219"/>
      <c r="AT1091" s="220" t="s">
        <v>150</v>
      </c>
      <c r="AU1091" s="220" t="s">
        <v>80</v>
      </c>
      <c r="AV1091" s="11" t="s">
        <v>78</v>
      </c>
      <c r="AW1091" s="11" t="s">
        <v>35</v>
      </c>
      <c r="AX1091" s="11" t="s">
        <v>73</v>
      </c>
      <c r="AY1091" s="220" t="s">
        <v>141</v>
      </c>
    </row>
    <row r="1092" s="12" customFormat="1">
      <c r="B1092" s="221"/>
      <c r="C1092" s="222"/>
      <c r="D1092" s="212" t="s">
        <v>150</v>
      </c>
      <c r="E1092" s="223" t="s">
        <v>1</v>
      </c>
      <c r="F1092" s="224" t="s">
        <v>1140</v>
      </c>
      <c r="G1092" s="222"/>
      <c r="H1092" s="225">
        <v>20</v>
      </c>
      <c r="I1092" s="226"/>
      <c r="J1092" s="222"/>
      <c r="K1092" s="222"/>
      <c r="L1092" s="227"/>
      <c r="M1092" s="228"/>
      <c r="N1092" s="229"/>
      <c r="O1092" s="229"/>
      <c r="P1092" s="229"/>
      <c r="Q1092" s="229"/>
      <c r="R1092" s="229"/>
      <c r="S1092" s="229"/>
      <c r="T1092" s="230"/>
      <c r="AT1092" s="231" t="s">
        <v>150</v>
      </c>
      <c r="AU1092" s="231" t="s">
        <v>80</v>
      </c>
      <c r="AV1092" s="12" t="s">
        <v>80</v>
      </c>
      <c r="AW1092" s="12" t="s">
        <v>35</v>
      </c>
      <c r="AX1092" s="12" t="s">
        <v>73</v>
      </c>
      <c r="AY1092" s="231" t="s">
        <v>141</v>
      </c>
    </row>
    <row r="1093" s="12" customFormat="1">
      <c r="B1093" s="221"/>
      <c r="C1093" s="222"/>
      <c r="D1093" s="212" t="s">
        <v>150</v>
      </c>
      <c r="E1093" s="223" t="s">
        <v>1</v>
      </c>
      <c r="F1093" s="224" t="s">
        <v>1141</v>
      </c>
      <c r="G1093" s="222"/>
      <c r="H1093" s="225">
        <v>65</v>
      </c>
      <c r="I1093" s="226"/>
      <c r="J1093" s="222"/>
      <c r="K1093" s="222"/>
      <c r="L1093" s="227"/>
      <c r="M1093" s="228"/>
      <c r="N1093" s="229"/>
      <c r="O1093" s="229"/>
      <c r="P1093" s="229"/>
      <c r="Q1093" s="229"/>
      <c r="R1093" s="229"/>
      <c r="S1093" s="229"/>
      <c r="T1093" s="230"/>
      <c r="AT1093" s="231" t="s">
        <v>150</v>
      </c>
      <c r="AU1093" s="231" t="s">
        <v>80</v>
      </c>
      <c r="AV1093" s="12" t="s">
        <v>80</v>
      </c>
      <c r="AW1093" s="12" t="s">
        <v>35</v>
      </c>
      <c r="AX1093" s="12" t="s">
        <v>73</v>
      </c>
      <c r="AY1093" s="231" t="s">
        <v>141</v>
      </c>
    </row>
    <row r="1094" s="12" customFormat="1">
      <c r="B1094" s="221"/>
      <c r="C1094" s="222"/>
      <c r="D1094" s="212" t="s">
        <v>150</v>
      </c>
      <c r="E1094" s="223" t="s">
        <v>1</v>
      </c>
      <c r="F1094" s="224" t="s">
        <v>1142</v>
      </c>
      <c r="G1094" s="222"/>
      <c r="H1094" s="225">
        <v>10</v>
      </c>
      <c r="I1094" s="226"/>
      <c r="J1094" s="222"/>
      <c r="K1094" s="222"/>
      <c r="L1094" s="227"/>
      <c r="M1094" s="228"/>
      <c r="N1094" s="229"/>
      <c r="O1094" s="229"/>
      <c r="P1094" s="229"/>
      <c r="Q1094" s="229"/>
      <c r="R1094" s="229"/>
      <c r="S1094" s="229"/>
      <c r="T1094" s="230"/>
      <c r="AT1094" s="231" t="s">
        <v>150</v>
      </c>
      <c r="AU1094" s="231" t="s">
        <v>80</v>
      </c>
      <c r="AV1094" s="12" t="s">
        <v>80</v>
      </c>
      <c r="AW1094" s="12" t="s">
        <v>35</v>
      </c>
      <c r="AX1094" s="12" t="s">
        <v>73</v>
      </c>
      <c r="AY1094" s="231" t="s">
        <v>141</v>
      </c>
    </row>
    <row r="1095" s="13" customFormat="1">
      <c r="B1095" s="232"/>
      <c r="C1095" s="233"/>
      <c r="D1095" s="212" t="s">
        <v>150</v>
      </c>
      <c r="E1095" s="234" t="s">
        <v>1</v>
      </c>
      <c r="F1095" s="235" t="s">
        <v>155</v>
      </c>
      <c r="G1095" s="233"/>
      <c r="H1095" s="236">
        <v>95</v>
      </c>
      <c r="I1095" s="237"/>
      <c r="J1095" s="233"/>
      <c r="K1095" s="233"/>
      <c r="L1095" s="238"/>
      <c r="M1095" s="239"/>
      <c r="N1095" s="240"/>
      <c r="O1095" s="240"/>
      <c r="P1095" s="240"/>
      <c r="Q1095" s="240"/>
      <c r="R1095" s="240"/>
      <c r="S1095" s="240"/>
      <c r="T1095" s="241"/>
      <c r="AT1095" s="242" t="s">
        <v>150</v>
      </c>
      <c r="AU1095" s="242" t="s">
        <v>80</v>
      </c>
      <c r="AV1095" s="13" t="s">
        <v>148</v>
      </c>
      <c r="AW1095" s="13" t="s">
        <v>35</v>
      </c>
      <c r="AX1095" s="13" t="s">
        <v>78</v>
      </c>
      <c r="AY1095" s="242" t="s">
        <v>141</v>
      </c>
    </row>
    <row r="1096" s="1" customFormat="1" ht="14.4" customHeight="1">
      <c r="B1096" s="37"/>
      <c r="C1096" s="198" t="s">
        <v>1143</v>
      </c>
      <c r="D1096" s="198" t="s">
        <v>143</v>
      </c>
      <c r="E1096" s="199" t="s">
        <v>1144</v>
      </c>
      <c r="F1096" s="200" t="s">
        <v>1145</v>
      </c>
      <c r="G1096" s="201" t="s">
        <v>430</v>
      </c>
      <c r="H1096" s="202">
        <v>65</v>
      </c>
      <c r="I1096" s="203"/>
      <c r="J1096" s="204">
        <f>ROUND(I1096*H1096,2)</f>
        <v>0</v>
      </c>
      <c r="K1096" s="200" t="s">
        <v>147</v>
      </c>
      <c r="L1096" s="42"/>
      <c r="M1096" s="205" t="s">
        <v>1</v>
      </c>
      <c r="N1096" s="206" t="s">
        <v>44</v>
      </c>
      <c r="O1096" s="78"/>
      <c r="P1096" s="207">
        <f>O1096*H1096</f>
        <v>0</v>
      </c>
      <c r="Q1096" s="207">
        <v>4.0000000000000003E-05</v>
      </c>
      <c r="R1096" s="207">
        <f>Q1096*H1096</f>
        <v>0.0026000000000000003</v>
      </c>
      <c r="S1096" s="207">
        <v>0</v>
      </c>
      <c r="T1096" s="208">
        <f>S1096*H1096</f>
        <v>0</v>
      </c>
      <c r="AR1096" s="16" t="s">
        <v>285</v>
      </c>
      <c r="AT1096" s="16" t="s">
        <v>143</v>
      </c>
      <c r="AU1096" s="16" t="s">
        <v>80</v>
      </c>
      <c r="AY1096" s="16" t="s">
        <v>141</v>
      </c>
      <c r="BE1096" s="209">
        <f>IF(N1096="základní",J1096,0)</f>
        <v>0</v>
      </c>
      <c r="BF1096" s="209">
        <f>IF(N1096="snížená",J1096,0)</f>
        <v>0</v>
      </c>
      <c r="BG1096" s="209">
        <f>IF(N1096="zákl. přenesená",J1096,0)</f>
        <v>0</v>
      </c>
      <c r="BH1096" s="209">
        <f>IF(N1096="sníž. přenesená",J1096,0)</f>
        <v>0</v>
      </c>
      <c r="BI1096" s="209">
        <f>IF(N1096="nulová",J1096,0)</f>
        <v>0</v>
      </c>
      <c r="BJ1096" s="16" t="s">
        <v>78</v>
      </c>
      <c r="BK1096" s="209">
        <f>ROUND(I1096*H1096,2)</f>
        <v>0</v>
      </c>
      <c r="BL1096" s="16" t="s">
        <v>285</v>
      </c>
      <c r="BM1096" s="16" t="s">
        <v>1146</v>
      </c>
    </row>
    <row r="1097" s="11" customFormat="1">
      <c r="B1097" s="210"/>
      <c r="C1097" s="211"/>
      <c r="D1097" s="212" t="s">
        <v>150</v>
      </c>
      <c r="E1097" s="213" t="s">
        <v>1</v>
      </c>
      <c r="F1097" s="214" t="s">
        <v>1079</v>
      </c>
      <c r="G1097" s="211"/>
      <c r="H1097" s="213" t="s">
        <v>1</v>
      </c>
      <c r="I1097" s="215"/>
      <c r="J1097" s="211"/>
      <c r="K1097" s="211"/>
      <c r="L1097" s="216"/>
      <c r="M1097" s="217"/>
      <c r="N1097" s="218"/>
      <c r="O1097" s="218"/>
      <c r="P1097" s="218"/>
      <c r="Q1097" s="218"/>
      <c r="R1097" s="218"/>
      <c r="S1097" s="218"/>
      <c r="T1097" s="219"/>
      <c r="AT1097" s="220" t="s">
        <v>150</v>
      </c>
      <c r="AU1097" s="220" t="s">
        <v>80</v>
      </c>
      <c r="AV1097" s="11" t="s">
        <v>78</v>
      </c>
      <c r="AW1097" s="11" t="s">
        <v>35</v>
      </c>
      <c r="AX1097" s="11" t="s">
        <v>73</v>
      </c>
      <c r="AY1097" s="220" t="s">
        <v>141</v>
      </c>
    </row>
    <row r="1098" s="11" customFormat="1">
      <c r="B1098" s="210"/>
      <c r="C1098" s="211"/>
      <c r="D1098" s="212" t="s">
        <v>150</v>
      </c>
      <c r="E1098" s="213" t="s">
        <v>1</v>
      </c>
      <c r="F1098" s="214" t="s">
        <v>251</v>
      </c>
      <c r="G1098" s="211"/>
      <c r="H1098" s="213" t="s">
        <v>1</v>
      </c>
      <c r="I1098" s="215"/>
      <c r="J1098" s="211"/>
      <c r="K1098" s="211"/>
      <c r="L1098" s="216"/>
      <c r="M1098" s="217"/>
      <c r="N1098" s="218"/>
      <c r="O1098" s="218"/>
      <c r="P1098" s="218"/>
      <c r="Q1098" s="218"/>
      <c r="R1098" s="218"/>
      <c r="S1098" s="218"/>
      <c r="T1098" s="219"/>
      <c r="AT1098" s="220" t="s">
        <v>150</v>
      </c>
      <c r="AU1098" s="220" t="s">
        <v>80</v>
      </c>
      <c r="AV1098" s="11" t="s">
        <v>78</v>
      </c>
      <c r="AW1098" s="11" t="s">
        <v>35</v>
      </c>
      <c r="AX1098" s="11" t="s">
        <v>73</v>
      </c>
      <c r="AY1098" s="220" t="s">
        <v>141</v>
      </c>
    </row>
    <row r="1099" s="11" customFormat="1">
      <c r="B1099" s="210"/>
      <c r="C1099" s="211"/>
      <c r="D1099" s="212" t="s">
        <v>150</v>
      </c>
      <c r="E1099" s="213" t="s">
        <v>1</v>
      </c>
      <c r="F1099" s="214" t="s">
        <v>1080</v>
      </c>
      <c r="G1099" s="211"/>
      <c r="H1099" s="213" t="s">
        <v>1</v>
      </c>
      <c r="I1099" s="215"/>
      <c r="J1099" s="211"/>
      <c r="K1099" s="211"/>
      <c r="L1099" s="216"/>
      <c r="M1099" s="217"/>
      <c r="N1099" s="218"/>
      <c r="O1099" s="218"/>
      <c r="P1099" s="218"/>
      <c r="Q1099" s="218"/>
      <c r="R1099" s="218"/>
      <c r="S1099" s="218"/>
      <c r="T1099" s="219"/>
      <c r="AT1099" s="220" t="s">
        <v>150</v>
      </c>
      <c r="AU1099" s="220" t="s">
        <v>80</v>
      </c>
      <c r="AV1099" s="11" t="s">
        <v>78</v>
      </c>
      <c r="AW1099" s="11" t="s">
        <v>35</v>
      </c>
      <c r="AX1099" s="11" t="s">
        <v>73</v>
      </c>
      <c r="AY1099" s="220" t="s">
        <v>141</v>
      </c>
    </row>
    <row r="1100" s="11" customFormat="1">
      <c r="B1100" s="210"/>
      <c r="C1100" s="211"/>
      <c r="D1100" s="212" t="s">
        <v>150</v>
      </c>
      <c r="E1100" s="213" t="s">
        <v>1</v>
      </c>
      <c r="F1100" s="214" t="s">
        <v>1081</v>
      </c>
      <c r="G1100" s="211"/>
      <c r="H1100" s="213" t="s">
        <v>1</v>
      </c>
      <c r="I1100" s="215"/>
      <c r="J1100" s="211"/>
      <c r="K1100" s="211"/>
      <c r="L1100" s="216"/>
      <c r="M1100" s="217"/>
      <c r="N1100" s="218"/>
      <c r="O1100" s="218"/>
      <c r="P1100" s="218"/>
      <c r="Q1100" s="218"/>
      <c r="R1100" s="218"/>
      <c r="S1100" s="218"/>
      <c r="T1100" s="219"/>
      <c r="AT1100" s="220" t="s">
        <v>150</v>
      </c>
      <c r="AU1100" s="220" t="s">
        <v>80</v>
      </c>
      <c r="AV1100" s="11" t="s">
        <v>78</v>
      </c>
      <c r="AW1100" s="11" t="s">
        <v>35</v>
      </c>
      <c r="AX1100" s="11" t="s">
        <v>73</v>
      </c>
      <c r="AY1100" s="220" t="s">
        <v>141</v>
      </c>
    </row>
    <row r="1101" s="12" customFormat="1">
      <c r="B1101" s="221"/>
      <c r="C1101" s="222"/>
      <c r="D1101" s="212" t="s">
        <v>150</v>
      </c>
      <c r="E1101" s="223" t="s">
        <v>1</v>
      </c>
      <c r="F1101" s="224" t="s">
        <v>1147</v>
      </c>
      <c r="G1101" s="222"/>
      <c r="H1101" s="225">
        <v>25</v>
      </c>
      <c r="I1101" s="226"/>
      <c r="J1101" s="222"/>
      <c r="K1101" s="222"/>
      <c r="L1101" s="227"/>
      <c r="M1101" s="228"/>
      <c r="N1101" s="229"/>
      <c r="O1101" s="229"/>
      <c r="P1101" s="229"/>
      <c r="Q1101" s="229"/>
      <c r="R1101" s="229"/>
      <c r="S1101" s="229"/>
      <c r="T1101" s="230"/>
      <c r="AT1101" s="231" t="s">
        <v>150</v>
      </c>
      <c r="AU1101" s="231" t="s">
        <v>80</v>
      </c>
      <c r="AV1101" s="12" t="s">
        <v>80</v>
      </c>
      <c r="AW1101" s="12" t="s">
        <v>35</v>
      </c>
      <c r="AX1101" s="12" t="s">
        <v>73</v>
      </c>
      <c r="AY1101" s="231" t="s">
        <v>141</v>
      </c>
    </row>
    <row r="1102" s="12" customFormat="1">
      <c r="B1102" s="221"/>
      <c r="C1102" s="222"/>
      <c r="D1102" s="212" t="s">
        <v>150</v>
      </c>
      <c r="E1102" s="223" t="s">
        <v>1</v>
      </c>
      <c r="F1102" s="224" t="s">
        <v>1148</v>
      </c>
      <c r="G1102" s="222"/>
      <c r="H1102" s="225">
        <v>40</v>
      </c>
      <c r="I1102" s="226"/>
      <c r="J1102" s="222"/>
      <c r="K1102" s="222"/>
      <c r="L1102" s="227"/>
      <c r="M1102" s="228"/>
      <c r="N1102" s="229"/>
      <c r="O1102" s="229"/>
      <c r="P1102" s="229"/>
      <c r="Q1102" s="229"/>
      <c r="R1102" s="229"/>
      <c r="S1102" s="229"/>
      <c r="T1102" s="230"/>
      <c r="AT1102" s="231" t="s">
        <v>150</v>
      </c>
      <c r="AU1102" s="231" t="s">
        <v>80</v>
      </c>
      <c r="AV1102" s="12" t="s">
        <v>80</v>
      </c>
      <c r="AW1102" s="12" t="s">
        <v>35</v>
      </c>
      <c r="AX1102" s="12" t="s">
        <v>73</v>
      </c>
      <c r="AY1102" s="231" t="s">
        <v>141</v>
      </c>
    </row>
    <row r="1103" s="13" customFormat="1">
      <c r="B1103" s="232"/>
      <c r="C1103" s="233"/>
      <c r="D1103" s="212" t="s">
        <v>150</v>
      </c>
      <c r="E1103" s="234" t="s">
        <v>1</v>
      </c>
      <c r="F1103" s="235" t="s">
        <v>155</v>
      </c>
      <c r="G1103" s="233"/>
      <c r="H1103" s="236">
        <v>65</v>
      </c>
      <c r="I1103" s="237"/>
      <c r="J1103" s="233"/>
      <c r="K1103" s="233"/>
      <c r="L1103" s="238"/>
      <c r="M1103" s="239"/>
      <c r="N1103" s="240"/>
      <c r="O1103" s="240"/>
      <c r="P1103" s="240"/>
      <c r="Q1103" s="240"/>
      <c r="R1103" s="240"/>
      <c r="S1103" s="240"/>
      <c r="T1103" s="241"/>
      <c r="AT1103" s="242" t="s">
        <v>150</v>
      </c>
      <c r="AU1103" s="242" t="s">
        <v>80</v>
      </c>
      <c r="AV1103" s="13" t="s">
        <v>148</v>
      </c>
      <c r="AW1103" s="13" t="s">
        <v>35</v>
      </c>
      <c r="AX1103" s="13" t="s">
        <v>78</v>
      </c>
      <c r="AY1103" s="242" t="s">
        <v>141</v>
      </c>
    </row>
    <row r="1104" s="1" customFormat="1" ht="14.4" customHeight="1">
      <c r="B1104" s="37"/>
      <c r="C1104" s="198" t="s">
        <v>1149</v>
      </c>
      <c r="D1104" s="198" t="s">
        <v>143</v>
      </c>
      <c r="E1104" s="199" t="s">
        <v>1150</v>
      </c>
      <c r="F1104" s="200" t="s">
        <v>1151</v>
      </c>
      <c r="G1104" s="201" t="s">
        <v>760</v>
      </c>
      <c r="H1104" s="264"/>
      <c r="I1104" s="203"/>
      <c r="J1104" s="204">
        <f>ROUND(I1104*H1104,2)</f>
        <v>0</v>
      </c>
      <c r="K1104" s="200" t="s">
        <v>147</v>
      </c>
      <c r="L1104" s="42"/>
      <c r="M1104" s="205" t="s">
        <v>1</v>
      </c>
      <c r="N1104" s="206" t="s">
        <v>44</v>
      </c>
      <c r="O1104" s="78"/>
      <c r="P1104" s="207">
        <f>O1104*H1104</f>
        <v>0</v>
      </c>
      <c r="Q1104" s="207">
        <v>0</v>
      </c>
      <c r="R1104" s="207">
        <f>Q1104*H1104</f>
        <v>0</v>
      </c>
      <c r="S1104" s="207">
        <v>0</v>
      </c>
      <c r="T1104" s="208">
        <f>S1104*H1104</f>
        <v>0</v>
      </c>
      <c r="AR1104" s="16" t="s">
        <v>285</v>
      </c>
      <c r="AT1104" s="16" t="s">
        <v>143</v>
      </c>
      <c r="AU1104" s="16" t="s">
        <v>80</v>
      </c>
      <c r="AY1104" s="16" t="s">
        <v>141</v>
      </c>
      <c r="BE1104" s="209">
        <f>IF(N1104="základní",J1104,0)</f>
        <v>0</v>
      </c>
      <c r="BF1104" s="209">
        <f>IF(N1104="snížená",J1104,0)</f>
        <v>0</v>
      </c>
      <c r="BG1104" s="209">
        <f>IF(N1104="zákl. přenesená",J1104,0)</f>
        <v>0</v>
      </c>
      <c r="BH1104" s="209">
        <f>IF(N1104="sníž. přenesená",J1104,0)</f>
        <v>0</v>
      </c>
      <c r="BI1104" s="209">
        <f>IF(N1104="nulová",J1104,0)</f>
        <v>0</v>
      </c>
      <c r="BJ1104" s="16" t="s">
        <v>78</v>
      </c>
      <c r="BK1104" s="209">
        <f>ROUND(I1104*H1104,2)</f>
        <v>0</v>
      </c>
      <c r="BL1104" s="16" t="s">
        <v>285</v>
      </c>
      <c r="BM1104" s="16" t="s">
        <v>1152</v>
      </c>
    </row>
    <row r="1105" s="10" customFormat="1" ht="22.8" customHeight="1">
      <c r="B1105" s="182"/>
      <c r="C1105" s="183"/>
      <c r="D1105" s="184" t="s">
        <v>72</v>
      </c>
      <c r="E1105" s="196" t="s">
        <v>1153</v>
      </c>
      <c r="F1105" s="196" t="s">
        <v>1154</v>
      </c>
      <c r="G1105" s="183"/>
      <c r="H1105" s="183"/>
      <c r="I1105" s="186"/>
      <c r="J1105" s="197">
        <f>BK1105</f>
        <v>0</v>
      </c>
      <c r="K1105" s="183"/>
      <c r="L1105" s="188"/>
      <c r="M1105" s="189"/>
      <c r="N1105" s="190"/>
      <c r="O1105" s="190"/>
      <c r="P1105" s="191">
        <f>SUM(P1106:P1186)</f>
        <v>0</v>
      </c>
      <c r="Q1105" s="190"/>
      <c r="R1105" s="191">
        <f>SUM(R1106:R1186)</f>
        <v>0.073789999999999994</v>
      </c>
      <c r="S1105" s="190"/>
      <c r="T1105" s="192">
        <f>SUM(T1106:T1186)</f>
        <v>0</v>
      </c>
      <c r="AR1105" s="193" t="s">
        <v>80</v>
      </c>
      <c r="AT1105" s="194" t="s">
        <v>72</v>
      </c>
      <c r="AU1105" s="194" t="s">
        <v>78</v>
      </c>
      <c r="AY1105" s="193" t="s">
        <v>141</v>
      </c>
      <c r="BK1105" s="195">
        <f>SUM(BK1106:BK1186)</f>
        <v>0</v>
      </c>
    </row>
    <row r="1106" s="1" customFormat="1" ht="14.4" customHeight="1">
      <c r="B1106" s="37"/>
      <c r="C1106" s="198" t="s">
        <v>1155</v>
      </c>
      <c r="D1106" s="198" t="s">
        <v>143</v>
      </c>
      <c r="E1106" s="199" t="s">
        <v>1156</v>
      </c>
      <c r="F1106" s="200" t="s">
        <v>1157</v>
      </c>
      <c r="G1106" s="201" t="s">
        <v>556</v>
      </c>
      <c r="H1106" s="202">
        <v>1</v>
      </c>
      <c r="I1106" s="203"/>
      <c r="J1106" s="204">
        <f>ROUND(I1106*H1106,2)</f>
        <v>0</v>
      </c>
      <c r="K1106" s="200" t="s">
        <v>1</v>
      </c>
      <c r="L1106" s="42"/>
      <c r="M1106" s="205" t="s">
        <v>1</v>
      </c>
      <c r="N1106" s="206" t="s">
        <v>44</v>
      </c>
      <c r="O1106" s="78"/>
      <c r="P1106" s="207">
        <f>O1106*H1106</f>
        <v>0</v>
      </c>
      <c r="Q1106" s="207">
        <v>0.00348</v>
      </c>
      <c r="R1106" s="207">
        <f>Q1106*H1106</f>
        <v>0.00348</v>
      </c>
      <c r="S1106" s="207">
        <v>0</v>
      </c>
      <c r="T1106" s="208">
        <f>S1106*H1106</f>
        <v>0</v>
      </c>
      <c r="AR1106" s="16" t="s">
        <v>285</v>
      </c>
      <c r="AT1106" s="16" t="s">
        <v>143</v>
      </c>
      <c r="AU1106" s="16" t="s">
        <v>80</v>
      </c>
      <c r="AY1106" s="16" t="s">
        <v>141</v>
      </c>
      <c r="BE1106" s="209">
        <f>IF(N1106="základní",J1106,0)</f>
        <v>0</v>
      </c>
      <c r="BF1106" s="209">
        <f>IF(N1106="snížená",J1106,0)</f>
        <v>0</v>
      </c>
      <c r="BG1106" s="209">
        <f>IF(N1106="zákl. přenesená",J1106,0)</f>
        <v>0</v>
      </c>
      <c r="BH1106" s="209">
        <f>IF(N1106="sníž. přenesená",J1106,0)</f>
        <v>0</v>
      </c>
      <c r="BI1106" s="209">
        <f>IF(N1106="nulová",J1106,0)</f>
        <v>0</v>
      </c>
      <c r="BJ1106" s="16" t="s">
        <v>78</v>
      </c>
      <c r="BK1106" s="209">
        <f>ROUND(I1106*H1106,2)</f>
        <v>0</v>
      </c>
      <c r="BL1106" s="16" t="s">
        <v>285</v>
      </c>
      <c r="BM1106" s="16" t="s">
        <v>1158</v>
      </c>
    </row>
    <row r="1107" s="11" customFormat="1">
      <c r="B1107" s="210"/>
      <c r="C1107" s="211"/>
      <c r="D1107" s="212" t="s">
        <v>150</v>
      </c>
      <c r="E1107" s="213" t="s">
        <v>1</v>
      </c>
      <c r="F1107" s="214" t="s">
        <v>1079</v>
      </c>
      <c r="G1107" s="211"/>
      <c r="H1107" s="213" t="s">
        <v>1</v>
      </c>
      <c r="I1107" s="215"/>
      <c r="J1107" s="211"/>
      <c r="K1107" s="211"/>
      <c r="L1107" s="216"/>
      <c r="M1107" s="217"/>
      <c r="N1107" s="218"/>
      <c r="O1107" s="218"/>
      <c r="P1107" s="218"/>
      <c r="Q1107" s="218"/>
      <c r="R1107" s="218"/>
      <c r="S1107" s="218"/>
      <c r="T1107" s="219"/>
      <c r="AT1107" s="220" t="s">
        <v>150</v>
      </c>
      <c r="AU1107" s="220" t="s">
        <v>80</v>
      </c>
      <c r="AV1107" s="11" t="s">
        <v>78</v>
      </c>
      <c r="AW1107" s="11" t="s">
        <v>35</v>
      </c>
      <c r="AX1107" s="11" t="s">
        <v>73</v>
      </c>
      <c r="AY1107" s="220" t="s">
        <v>141</v>
      </c>
    </row>
    <row r="1108" s="11" customFormat="1">
      <c r="B1108" s="210"/>
      <c r="C1108" s="211"/>
      <c r="D1108" s="212" t="s">
        <v>150</v>
      </c>
      <c r="E1108" s="213" t="s">
        <v>1</v>
      </c>
      <c r="F1108" s="214" t="s">
        <v>251</v>
      </c>
      <c r="G1108" s="211"/>
      <c r="H1108" s="213" t="s">
        <v>1</v>
      </c>
      <c r="I1108" s="215"/>
      <c r="J1108" s="211"/>
      <c r="K1108" s="211"/>
      <c r="L1108" s="216"/>
      <c r="M1108" s="217"/>
      <c r="N1108" s="218"/>
      <c r="O1108" s="218"/>
      <c r="P1108" s="218"/>
      <c r="Q1108" s="218"/>
      <c r="R1108" s="218"/>
      <c r="S1108" s="218"/>
      <c r="T1108" s="219"/>
      <c r="AT1108" s="220" t="s">
        <v>150</v>
      </c>
      <c r="AU1108" s="220" t="s">
        <v>80</v>
      </c>
      <c r="AV1108" s="11" t="s">
        <v>78</v>
      </c>
      <c r="AW1108" s="11" t="s">
        <v>35</v>
      </c>
      <c r="AX1108" s="11" t="s">
        <v>73</v>
      </c>
      <c r="AY1108" s="220" t="s">
        <v>141</v>
      </c>
    </row>
    <row r="1109" s="11" customFormat="1">
      <c r="B1109" s="210"/>
      <c r="C1109" s="211"/>
      <c r="D1109" s="212" t="s">
        <v>150</v>
      </c>
      <c r="E1109" s="213" t="s">
        <v>1</v>
      </c>
      <c r="F1109" s="214" t="s">
        <v>1080</v>
      </c>
      <c r="G1109" s="211"/>
      <c r="H1109" s="213" t="s">
        <v>1</v>
      </c>
      <c r="I1109" s="215"/>
      <c r="J1109" s="211"/>
      <c r="K1109" s="211"/>
      <c r="L1109" s="216"/>
      <c r="M1109" s="217"/>
      <c r="N1109" s="218"/>
      <c r="O1109" s="218"/>
      <c r="P1109" s="218"/>
      <c r="Q1109" s="218"/>
      <c r="R1109" s="218"/>
      <c r="S1109" s="218"/>
      <c r="T1109" s="219"/>
      <c r="AT1109" s="220" t="s">
        <v>150</v>
      </c>
      <c r="AU1109" s="220" t="s">
        <v>80</v>
      </c>
      <c r="AV1109" s="11" t="s">
        <v>78</v>
      </c>
      <c r="AW1109" s="11" t="s">
        <v>35</v>
      </c>
      <c r="AX1109" s="11" t="s">
        <v>73</v>
      </c>
      <c r="AY1109" s="220" t="s">
        <v>141</v>
      </c>
    </row>
    <row r="1110" s="11" customFormat="1">
      <c r="B1110" s="210"/>
      <c r="C1110" s="211"/>
      <c r="D1110" s="212" t="s">
        <v>150</v>
      </c>
      <c r="E1110" s="213" t="s">
        <v>1</v>
      </c>
      <c r="F1110" s="214" t="s">
        <v>1081</v>
      </c>
      <c r="G1110" s="211"/>
      <c r="H1110" s="213" t="s">
        <v>1</v>
      </c>
      <c r="I1110" s="215"/>
      <c r="J1110" s="211"/>
      <c r="K1110" s="211"/>
      <c r="L1110" s="216"/>
      <c r="M1110" s="217"/>
      <c r="N1110" s="218"/>
      <c r="O1110" s="218"/>
      <c r="P1110" s="218"/>
      <c r="Q1110" s="218"/>
      <c r="R1110" s="218"/>
      <c r="S1110" s="218"/>
      <c r="T1110" s="219"/>
      <c r="AT1110" s="220" t="s">
        <v>150</v>
      </c>
      <c r="AU1110" s="220" t="s">
        <v>80</v>
      </c>
      <c r="AV1110" s="11" t="s">
        <v>78</v>
      </c>
      <c r="AW1110" s="11" t="s">
        <v>35</v>
      </c>
      <c r="AX1110" s="11" t="s">
        <v>73</v>
      </c>
      <c r="AY1110" s="220" t="s">
        <v>141</v>
      </c>
    </row>
    <row r="1111" s="12" customFormat="1">
      <c r="B1111" s="221"/>
      <c r="C1111" s="222"/>
      <c r="D1111" s="212" t="s">
        <v>150</v>
      </c>
      <c r="E1111" s="223" t="s">
        <v>1</v>
      </c>
      <c r="F1111" s="224" t="s">
        <v>78</v>
      </c>
      <c r="G1111" s="222"/>
      <c r="H1111" s="225">
        <v>1</v>
      </c>
      <c r="I1111" s="226"/>
      <c r="J1111" s="222"/>
      <c r="K1111" s="222"/>
      <c r="L1111" s="227"/>
      <c r="M1111" s="228"/>
      <c r="N1111" s="229"/>
      <c r="O1111" s="229"/>
      <c r="P1111" s="229"/>
      <c r="Q1111" s="229"/>
      <c r="R1111" s="229"/>
      <c r="S1111" s="229"/>
      <c r="T1111" s="230"/>
      <c r="AT1111" s="231" t="s">
        <v>150</v>
      </c>
      <c r="AU1111" s="231" t="s">
        <v>80</v>
      </c>
      <c r="AV1111" s="12" t="s">
        <v>80</v>
      </c>
      <c r="AW1111" s="12" t="s">
        <v>35</v>
      </c>
      <c r="AX1111" s="12" t="s">
        <v>78</v>
      </c>
      <c r="AY1111" s="231" t="s">
        <v>141</v>
      </c>
    </row>
    <row r="1112" s="1" customFormat="1" ht="14.4" customHeight="1">
      <c r="B1112" s="37"/>
      <c r="C1112" s="254" t="s">
        <v>1159</v>
      </c>
      <c r="D1112" s="254" t="s">
        <v>298</v>
      </c>
      <c r="E1112" s="255" t="s">
        <v>1160</v>
      </c>
      <c r="F1112" s="256" t="s">
        <v>1161</v>
      </c>
      <c r="G1112" s="257" t="s">
        <v>479</v>
      </c>
      <c r="H1112" s="258">
        <v>1</v>
      </c>
      <c r="I1112" s="259"/>
      <c r="J1112" s="260">
        <f>ROUND(I1112*H1112,2)</f>
        <v>0</v>
      </c>
      <c r="K1112" s="256" t="s">
        <v>1</v>
      </c>
      <c r="L1112" s="261"/>
      <c r="M1112" s="262" t="s">
        <v>1</v>
      </c>
      <c r="N1112" s="263" t="s">
        <v>44</v>
      </c>
      <c r="O1112" s="78"/>
      <c r="P1112" s="207">
        <f>O1112*H1112</f>
        <v>0</v>
      </c>
      <c r="Q1112" s="207">
        <v>0.00038000000000000002</v>
      </c>
      <c r="R1112" s="207">
        <f>Q1112*H1112</f>
        <v>0.00038000000000000002</v>
      </c>
      <c r="S1112" s="207">
        <v>0</v>
      </c>
      <c r="T1112" s="208">
        <f>S1112*H1112</f>
        <v>0</v>
      </c>
      <c r="AR1112" s="16" t="s">
        <v>422</v>
      </c>
      <c r="AT1112" s="16" t="s">
        <v>298</v>
      </c>
      <c r="AU1112" s="16" t="s">
        <v>80</v>
      </c>
      <c r="AY1112" s="16" t="s">
        <v>141</v>
      </c>
      <c r="BE1112" s="209">
        <f>IF(N1112="základní",J1112,0)</f>
        <v>0</v>
      </c>
      <c r="BF1112" s="209">
        <f>IF(N1112="snížená",J1112,0)</f>
        <v>0</v>
      </c>
      <c r="BG1112" s="209">
        <f>IF(N1112="zákl. přenesená",J1112,0)</f>
        <v>0</v>
      </c>
      <c r="BH1112" s="209">
        <f>IF(N1112="sníž. přenesená",J1112,0)</f>
        <v>0</v>
      </c>
      <c r="BI1112" s="209">
        <f>IF(N1112="nulová",J1112,0)</f>
        <v>0</v>
      </c>
      <c r="BJ1112" s="16" t="s">
        <v>78</v>
      </c>
      <c r="BK1112" s="209">
        <f>ROUND(I1112*H1112,2)</f>
        <v>0</v>
      </c>
      <c r="BL1112" s="16" t="s">
        <v>285</v>
      </c>
      <c r="BM1112" s="16" t="s">
        <v>1162</v>
      </c>
    </row>
    <row r="1113" s="1" customFormat="1" ht="14.4" customHeight="1">
      <c r="B1113" s="37"/>
      <c r="C1113" s="198" t="s">
        <v>1163</v>
      </c>
      <c r="D1113" s="198" t="s">
        <v>143</v>
      </c>
      <c r="E1113" s="199" t="s">
        <v>1164</v>
      </c>
      <c r="F1113" s="200" t="s">
        <v>1165</v>
      </c>
      <c r="G1113" s="201" t="s">
        <v>556</v>
      </c>
      <c r="H1113" s="202">
        <v>2</v>
      </c>
      <c r="I1113" s="203"/>
      <c r="J1113" s="204">
        <f>ROUND(I1113*H1113,2)</f>
        <v>0</v>
      </c>
      <c r="K1113" s="200" t="s">
        <v>147</v>
      </c>
      <c r="L1113" s="42"/>
      <c r="M1113" s="205" t="s">
        <v>1</v>
      </c>
      <c r="N1113" s="206" t="s">
        <v>44</v>
      </c>
      <c r="O1113" s="78"/>
      <c r="P1113" s="207">
        <f>O1113*H1113</f>
        <v>0</v>
      </c>
      <c r="Q1113" s="207">
        <v>0.0061700000000000001</v>
      </c>
      <c r="R1113" s="207">
        <f>Q1113*H1113</f>
        <v>0.01234</v>
      </c>
      <c r="S1113" s="207">
        <v>0</v>
      </c>
      <c r="T1113" s="208">
        <f>S1113*H1113</f>
        <v>0</v>
      </c>
      <c r="AR1113" s="16" t="s">
        <v>285</v>
      </c>
      <c r="AT1113" s="16" t="s">
        <v>143</v>
      </c>
      <c r="AU1113" s="16" t="s">
        <v>80</v>
      </c>
      <c r="AY1113" s="16" t="s">
        <v>141</v>
      </c>
      <c r="BE1113" s="209">
        <f>IF(N1113="základní",J1113,0)</f>
        <v>0</v>
      </c>
      <c r="BF1113" s="209">
        <f>IF(N1113="snížená",J1113,0)</f>
        <v>0</v>
      </c>
      <c r="BG1113" s="209">
        <f>IF(N1113="zákl. přenesená",J1113,0)</f>
        <v>0</v>
      </c>
      <c r="BH1113" s="209">
        <f>IF(N1113="sníž. přenesená",J1113,0)</f>
        <v>0</v>
      </c>
      <c r="BI1113" s="209">
        <f>IF(N1113="nulová",J1113,0)</f>
        <v>0</v>
      </c>
      <c r="BJ1113" s="16" t="s">
        <v>78</v>
      </c>
      <c r="BK1113" s="209">
        <f>ROUND(I1113*H1113,2)</f>
        <v>0</v>
      </c>
      <c r="BL1113" s="16" t="s">
        <v>285</v>
      </c>
      <c r="BM1113" s="16" t="s">
        <v>1166</v>
      </c>
    </row>
    <row r="1114" s="11" customFormat="1">
      <c r="B1114" s="210"/>
      <c r="C1114" s="211"/>
      <c r="D1114" s="212" t="s">
        <v>150</v>
      </c>
      <c r="E1114" s="213" t="s">
        <v>1</v>
      </c>
      <c r="F1114" s="214" t="s">
        <v>1079</v>
      </c>
      <c r="G1114" s="211"/>
      <c r="H1114" s="213" t="s">
        <v>1</v>
      </c>
      <c r="I1114" s="215"/>
      <c r="J1114" s="211"/>
      <c r="K1114" s="211"/>
      <c r="L1114" s="216"/>
      <c r="M1114" s="217"/>
      <c r="N1114" s="218"/>
      <c r="O1114" s="218"/>
      <c r="P1114" s="218"/>
      <c r="Q1114" s="218"/>
      <c r="R1114" s="218"/>
      <c r="S1114" s="218"/>
      <c r="T1114" s="219"/>
      <c r="AT1114" s="220" t="s">
        <v>150</v>
      </c>
      <c r="AU1114" s="220" t="s">
        <v>80</v>
      </c>
      <c r="AV1114" s="11" t="s">
        <v>78</v>
      </c>
      <c r="AW1114" s="11" t="s">
        <v>35</v>
      </c>
      <c r="AX1114" s="11" t="s">
        <v>73</v>
      </c>
      <c r="AY1114" s="220" t="s">
        <v>141</v>
      </c>
    </row>
    <row r="1115" s="11" customFormat="1">
      <c r="B1115" s="210"/>
      <c r="C1115" s="211"/>
      <c r="D1115" s="212" t="s">
        <v>150</v>
      </c>
      <c r="E1115" s="213" t="s">
        <v>1</v>
      </c>
      <c r="F1115" s="214" t="s">
        <v>251</v>
      </c>
      <c r="G1115" s="211"/>
      <c r="H1115" s="213" t="s">
        <v>1</v>
      </c>
      <c r="I1115" s="215"/>
      <c r="J1115" s="211"/>
      <c r="K1115" s="211"/>
      <c r="L1115" s="216"/>
      <c r="M1115" s="217"/>
      <c r="N1115" s="218"/>
      <c r="O1115" s="218"/>
      <c r="P1115" s="218"/>
      <c r="Q1115" s="218"/>
      <c r="R1115" s="218"/>
      <c r="S1115" s="218"/>
      <c r="T1115" s="219"/>
      <c r="AT1115" s="220" t="s">
        <v>150</v>
      </c>
      <c r="AU1115" s="220" t="s">
        <v>80</v>
      </c>
      <c r="AV1115" s="11" t="s">
        <v>78</v>
      </c>
      <c r="AW1115" s="11" t="s">
        <v>35</v>
      </c>
      <c r="AX1115" s="11" t="s">
        <v>73</v>
      </c>
      <c r="AY1115" s="220" t="s">
        <v>141</v>
      </c>
    </row>
    <row r="1116" s="11" customFormat="1">
      <c r="B1116" s="210"/>
      <c r="C1116" s="211"/>
      <c r="D1116" s="212" t="s">
        <v>150</v>
      </c>
      <c r="E1116" s="213" t="s">
        <v>1</v>
      </c>
      <c r="F1116" s="214" t="s">
        <v>1080</v>
      </c>
      <c r="G1116" s="211"/>
      <c r="H1116" s="213" t="s">
        <v>1</v>
      </c>
      <c r="I1116" s="215"/>
      <c r="J1116" s="211"/>
      <c r="K1116" s="211"/>
      <c r="L1116" s="216"/>
      <c r="M1116" s="217"/>
      <c r="N1116" s="218"/>
      <c r="O1116" s="218"/>
      <c r="P1116" s="218"/>
      <c r="Q1116" s="218"/>
      <c r="R1116" s="218"/>
      <c r="S1116" s="218"/>
      <c r="T1116" s="219"/>
      <c r="AT1116" s="220" t="s">
        <v>150</v>
      </c>
      <c r="AU1116" s="220" t="s">
        <v>80</v>
      </c>
      <c r="AV1116" s="11" t="s">
        <v>78</v>
      </c>
      <c r="AW1116" s="11" t="s">
        <v>35</v>
      </c>
      <c r="AX1116" s="11" t="s">
        <v>73</v>
      </c>
      <c r="AY1116" s="220" t="s">
        <v>141</v>
      </c>
    </row>
    <row r="1117" s="11" customFormat="1">
      <c r="B1117" s="210"/>
      <c r="C1117" s="211"/>
      <c r="D1117" s="212" t="s">
        <v>150</v>
      </c>
      <c r="E1117" s="213" t="s">
        <v>1</v>
      </c>
      <c r="F1117" s="214" t="s">
        <v>1081</v>
      </c>
      <c r="G1117" s="211"/>
      <c r="H1117" s="213" t="s">
        <v>1</v>
      </c>
      <c r="I1117" s="215"/>
      <c r="J1117" s="211"/>
      <c r="K1117" s="211"/>
      <c r="L1117" s="216"/>
      <c r="M1117" s="217"/>
      <c r="N1117" s="218"/>
      <c r="O1117" s="218"/>
      <c r="P1117" s="218"/>
      <c r="Q1117" s="218"/>
      <c r="R1117" s="218"/>
      <c r="S1117" s="218"/>
      <c r="T1117" s="219"/>
      <c r="AT1117" s="220" t="s">
        <v>150</v>
      </c>
      <c r="AU1117" s="220" t="s">
        <v>80</v>
      </c>
      <c r="AV1117" s="11" t="s">
        <v>78</v>
      </c>
      <c r="AW1117" s="11" t="s">
        <v>35</v>
      </c>
      <c r="AX1117" s="11" t="s">
        <v>73</v>
      </c>
      <c r="AY1117" s="220" t="s">
        <v>141</v>
      </c>
    </row>
    <row r="1118" s="12" customFormat="1">
      <c r="B1118" s="221"/>
      <c r="C1118" s="222"/>
      <c r="D1118" s="212" t="s">
        <v>150</v>
      </c>
      <c r="E1118" s="223" t="s">
        <v>1</v>
      </c>
      <c r="F1118" s="224" t="s">
        <v>1167</v>
      </c>
      <c r="G1118" s="222"/>
      <c r="H1118" s="225">
        <v>2</v>
      </c>
      <c r="I1118" s="226"/>
      <c r="J1118" s="222"/>
      <c r="K1118" s="222"/>
      <c r="L1118" s="227"/>
      <c r="M1118" s="228"/>
      <c r="N1118" s="229"/>
      <c r="O1118" s="229"/>
      <c r="P1118" s="229"/>
      <c r="Q1118" s="229"/>
      <c r="R1118" s="229"/>
      <c r="S1118" s="229"/>
      <c r="T1118" s="230"/>
      <c r="AT1118" s="231" t="s">
        <v>150</v>
      </c>
      <c r="AU1118" s="231" t="s">
        <v>80</v>
      </c>
      <c r="AV1118" s="12" t="s">
        <v>80</v>
      </c>
      <c r="AW1118" s="12" t="s">
        <v>35</v>
      </c>
      <c r="AX1118" s="12" t="s">
        <v>78</v>
      </c>
      <c r="AY1118" s="231" t="s">
        <v>141</v>
      </c>
    </row>
    <row r="1119" s="1" customFormat="1" ht="14.4" customHeight="1">
      <c r="B1119" s="37"/>
      <c r="C1119" s="198" t="s">
        <v>1168</v>
      </c>
      <c r="D1119" s="198" t="s">
        <v>143</v>
      </c>
      <c r="E1119" s="199" t="s">
        <v>1169</v>
      </c>
      <c r="F1119" s="200" t="s">
        <v>1170</v>
      </c>
      <c r="G1119" s="201" t="s">
        <v>556</v>
      </c>
      <c r="H1119" s="202">
        <v>1</v>
      </c>
      <c r="I1119" s="203"/>
      <c r="J1119" s="204">
        <f>ROUND(I1119*H1119,2)</f>
        <v>0</v>
      </c>
      <c r="K1119" s="200" t="s">
        <v>147</v>
      </c>
      <c r="L1119" s="42"/>
      <c r="M1119" s="205" t="s">
        <v>1</v>
      </c>
      <c r="N1119" s="206" t="s">
        <v>44</v>
      </c>
      <c r="O1119" s="78"/>
      <c r="P1119" s="207">
        <f>O1119*H1119</f>
        <v>0</v>
      </c>
      <c r="Q1119" s="207">
        <v>0.01094</v>
      </c>
      <c r="R1119" s="207">
        <f>Q1119*H1119</f>
        <v>0.01094</v>
      </c>
      <c r="S1119" s="207">
        <v>0</v>
      </c>
      <c r="T1119" s="208">
        <f>S1119*H1119</f>
        <v>0</v>
      </c>
      <c r="AR1119" s="16" t="s">
        <v>285</v>
      </c>
      <c r="AT1119" s="16" t="s">
        <v>143</v>
      </c>
      <c r="AU1119" s="16" t="s">
        <v>80</v>
      </c>
      <c r="AY1119" s="16" t="s">
        <v>141</v>
      </c>
      <c r="BE1119" s="209">
        <f>IF(N1119="základní",J1119,0)</f>
        <v>0</v>
      </c>
      <c r="BF1119" s="209">
        <f>IF(N1119="snížená",J1119,0)</f>
        <v>0</v>
      </c>
      <c r="BG1119" s="209">
        <f>IF(N1119="zákl. přenesená",J1119,0)</f>
        <v>0</v>
      </c>
      <c r="BH1119" s="209">
        <f>IF(N1119="sníž. přenesená",J1119,0)</f>
        <v>0</v>
      </c>
      <c r="BI1119" s="209">
        <f>IF(N1119="nulová",J1119,0)</f>
        <v>0</v>
      </c>
      <c r="BJ1119" s="16" t="s">
        <v>78</v>
      </c>
      <c r="BK1119" s="209">
        <f>ROUND(I1119*H1119,2)</f>
        <v>0</v>
      </c>
      <c r="BL1119" s="16" t="s">
        <v>285</v>
      </c>
      <c r="BM1119" s="16" t="s">
        <v>1171</v>
      </c>
    </row>
    <row r="1120" s="11" customFormat="1">
      <c r="B1120" s="210"/>
      <c r="C1120" s="211"/>
      <c r="D1120" s="212" t="s">
        <v>150</v>
      </c>
      <c r="E1120" s="213" t="s">
        <v>1</v>
      </c>
      <c r="F1120" s="214" t="s">
        <v>1079</v>
      </c>
      <c r="G1120" s="211"/>
      <c r="H1120" s="213" t="s">
        <v>1</v>
      </c>
      <c r="I1120" s="215"/>
      <c r="J1120" s="211"/>
      <c r="K1120" s="211"/>
      <c r="L1120" s="216"/>
      <c r="M1120" s="217"/>
      <c r="N1120" s="218"/>
      <c r="O1120" s="218"/>
      <c r="P1120" s="218"/>
      <c r="Q1120" s="218"/>
      <c r="R1120" s="218"/>
      <c r="S1120" s="218"/>
      <c r="T1120" s="219"/>
      <c r="AT1120" s="220" t="s">
        <v>150</v>
      </c>
      <c r="AU1120" s="220" t="s">
        <v>80</v>
      </c>
      <c r="AV1120" s="11" t="s">
        <v>78</v>
      </c>
      <c r="AW1120" s="11" t="s">
        <v>35</v>
      </c>
      <c r="AX1120" s="11" t="s">
        <v>73</v>
      </c>
      <c r="AY1120" s="220" t="s">
        <v>141</v>
      </c>
    </row>
    <row r="1121" s="11" customFormat="1">
      <c r="B1121" s="210"/>
      <c r="C1121" s="211"/>
      <c r="D1121" s="212" t="s">
        <v>150</v>
      </c>
      <c r="E1121" s="213" t="s">
        <v>1</v>
      </c>
      <c r="F1121" s="214" t="s">
        <v>251</v>
      </c>
      <c r="G1121" s="211"/>
      <c r="H1121" s="213" t="s">
        <v>1</v>
      </c>
      <c r="I1121" s="215"/>
      <c r="J1121" s="211"/>
      <c r="K1121" s="211"/>
      <c r="L1121" s="216"/>
      <c r="M1121" s="217"/>
      <c r="N1121" s="218"/>
      <c r="O1121" s="218"/>
      <c r="P1121" s="218"/>
      <c r="Q1121" s="218"/>
      <c r="R1121" s="218"/>
      <c r="S1121" s="218"/>
      <c r="T1121" s="219"/>
      <c r="AT1121" s="220" t="s">
        <v>150</v>
      </c>
      <c r="AU1121" s="220" t="s">
        <v>80</v>
      </c>
      <c r="AV1121" s="11" t="s">
        <v>78</v>
      </c>
      <c r="AW1121" s="11" t="s">
        <v>35</v>
      </c>
      <c r="AX1121" s="11" t="s">
        <v>73</v>
      </c>
      <c r="AY1121" s="220" t="s">
        <v>141</v>
      </c>
    </row>
    <row r="1122" s="11" customFormat="1">
      <c r="B1122" s="210"/>
      <c r="C1122" s="211"/>
      <c r="D1122" s="212" t="s">
        <v>150</v>
      </c>
      <c r="E1122" s="213" t="s">
        <v>1</v>
      </c>
      <c r="F1122" s="214" t="s">
        <v>1080</v>
      </c>
      <c r="G1122" s="211"/>
      <c r="H1122" s="213" t="s">
        <v>1</v>
      </c>
      <c r="I1122" s="215"/>
      <c r="J1122" s="211"/>
      <c r="K1122" s="211"/>
      <c r="L1122" s="216"/>
      <c r="M1122" s="217"/>
      <c r="N1122" s="218"/>
      <c r="O1122" s="218"/>
      <c r="P1122" s="218"/>
      <c r="Q1122" s="218"/>
      <c r="R1122" s="218"/>
      <c r="S1122" s="218"/>
      <c r="T1122" s="219"/>
      <c r="AT1122" s="220" t="s">
        <v>150</v>
      </c>
      <c r="AU1122" s="220" t="s">
        <v>80</v>
      </c>
      <c r="AV1122" s="11" t="s">
        <v>78</v>
      </c>
      <c r="AW1122" s="11" t="s">
        <v>35</v>
      </c>
      <c r="AX1122" s="11" t="s">
        <v>73</v>
      </c>
      <c r="AY1122" s="220" t="s">
        <v>141</v>
      </c>
    </row>
    <row r="1123" s="11" customFormat="1">
      <c r="B1123" s="210"/>
      <c r="C1123" s="211"/>
      <c r="D1123" s="212" t="s">
        <v>150</v>
      </c>
      <c r="E1123" s="213" t="s">
        <v>1</v>
      </c>
      <c r="F1123" s="214" t="s">
        <v>1081</v>
      </c>
      <c r="G1123" s="211"/>
      <c r="H1123" s="213" t="s">
        <v>1</v>
      </c>
      <c r="I1123" s="215"/>
      <c r="J1123" s="211"/>
      <c r="K1123" s="211"/>
      <c r="L1123" s="216"/>
      <c r="M1123" s="217"/>
      <c r="N1123" s="218"/>
      <c r="O1123" s="218"/>
      <c r="P1123" s="218"/>
      <c r="Q1123" s="218"/>
      <c r="R1123" s="218"/>
      <c r="S1123" s="218"/>
      <c r="T1123" s="219"/>
      <c r="AT1123" s="220" t="s">
        <v>150</v>
      </c>
      <c r="AU1123" s="220" t="s">
        <v>80</v>
      </c>
      <c r="AV1123" s="11" t="s">
        <v>78</v>
      </c>
      <c r="AW1123" s="11" t="s">
        <v>35</v>
      </c>
      <c r="AX1123" s="11" t="s">
        <v>73</v>
      </c>
      <c r="AY1123" s="220" t="s">
        <v>141</v>
      </c>
    </row>
    <row r="1124" s="12" customFormat="1">
      <c r="B1124" s="221"/>
      <c r="C1124" s="222"/>
      <c r="D1124" s="212" t="s">
        <v>150</v>
      </c>
      <c r="E1124" s="223" t="s">
        <v>1</v>
      </c>
      <c r="F1124" s="224" t="s">
        <v>1172</v>
      </c>
      <c r="G1124" s="222"/>
      <c r="H1124" s="225">
        <v>1</v>
      </c>
      <c r="I1124" s="226"/>
      <c r="J1124" s="222"/>
      <c r="K1124" s="222"/>
      <c r="L1124" s="227"/>
      <c r="M1124" s="228"/>
      <c r="N1124" s="229"/>
      <c r="O1124" s="229"/>
      <c r="P1124" s="229"/>
      <c r="Q1124" s="229"/>
      <c r="R1124" s="229"/>
      <c r="S1124" s="229"/>
      <c r="T1124" s="230"/>
      <c r="AT1124" s="231" t="s">
        <v>150</v>
      </c>
      <c r="AU1124" s="231" t="s">
        <v>80</v>
      </c>
      <c r="AV1124" s="12" t="s">
        <v>80</v>
      </c>
      <c r="AW1124" s="12" t="s">
        <v>35</v>
      </c>
      <c r="AX1124" s="12" t="s">
        <v>78</v>
      </c>
      <c r="AY1124" s="231" t="s">
        <v>141</v>
      </c>
    </row>
    <row r="1125" s="1" customFormat="1" ht="14.4" customHeight="1">
      <c r="B1125" s="37"/>
      <c r="C1125" s="198" t="s">
        <v>1173</v>
      </c>
      <c r="D1125" s="198" t="s">
        <v>143</v>
      </c>
      <c r="E1125" s="199" t="s">
        <v>1174</v>
      </c>
      <c r="F1125" s="200" t="s">
        <v>1175</v>
      </c>
      <c r="G1125" s="201" t="s">
        <v>479</v>
      </c>
      <c r="H1125" s="202">
        <v>1</v>
      </c>
      <c r="I1125" s="203"/>
      <c r="J1125" s="204">
        <f>ROUND(I1125*H1125,2)</f>
        <v>0</v>
      </c>
      <c r="K1125" s="200" t="s">
        <v>147</v>
      </c>
      <c r="L1125" s="42"/>
      <c r="M1125" s="205" t="s">
        <v>1</v>
      </c>
      <c r="N1125" s="206" t="s">
        <v>44</v>
      </c>
      <c r="O1125" s="78"/>
      <c r="P1125" s="207">
        <f>O1125*H1125</f>
        <v>0</v>
      </c>
      <c r="Q1125" s="207">
        <v>0.00024000000000000001</v>
      </c>
      <c r="R1125" s="207">
        <f>Q1125*H1125</f>
        <v>0.00024000000000000001</v>
      </c>
      <c r="S1125" s="207">
        <v>0</v>
      </c>
      <c r="T1125" s="208">
        <f>S1125*H1125</f>
        <v>0</v>
      </c>
      <c r="AR1125" s="16" t="s">
        <v>285</v>
      </c>
      <c r="AT1125" s="16" t="s">
        <v>143</v>
      </c>
      <c r="AU1125" s="16" t="s">
        <v>80</v>
      </c>
      <c r="AY1125" s="16" t="s">
        <v>141</v>
      </c>
      <c r="BE1125" s="209">
        <f>IF(N1125="základní",J1125,0)</f>
        <v>0</v>
      </c>
      <c r="BF1125" s="209">
        <f>IF(N1125="snížená",J1125,0)</f>
        <v>0</v>
      </c>
      <c r="BG1125" s="209">
        <f>IF(N1125="zákl. přenesená",J1125,0)</f>
        <v>0</v>
      </c>
      <c r="BH1125" s="209">
        <f>IF(N1125="sníž. přenesená",J1125,0)</f>
        <v>0</v>
      </c>
      <c r="BI1125" s="209">
        <f>IF(N1125="nulová",J1125,0)</f>
        <v>0</v>
      </c>
      <c r="BJ1125" s="16" t="s">
        <v>78</v>
      </c>
      <c r="BK1125" s="209">
        <f>ROUND(I1125*H1125,2)</f>
        <v>0</v>
      </c>
      <c r="BL1125" s="16" t="s">
        <v>285</v>
      </c>
      <c r="BM1125" s="16" t="s">
        <v>1176</v>
      </c>
    </row>
    <row r="1126" s="11" customFormat="1">
      <c r="B1126" s="210"/>
      <c r="C1126" s="211"/>
      <c r="D1126" s="212" t="s">
        <v>150</v>
      </c>
      <c r="E1126" s="213" t="s">
        <v>1</v>
      </c>
      <c r="F1126" s="214" t="s">
        <v>1079</v>
      </c>
      <c r="G1126" s="211"/>
      <c r="H1126" s="213" t="s">
        <v>1</v>
      </c>
      <c r="I1126" s="215"/>
      <c r="J1126" s="211"/>
      <c r="K1126" s="211"/>
      <c r="L1126" s="216"/>
      <c r="M1126" s="217"/>
      <c r="N1126" s="218"/>
      <c r="O1126" s="218"/>
      <c r="P1126" s="218"/>
      <c r="Q1126" s="218"/>
      <c r="R1126" s="218"/>
      <c r="S1126" s="218"/>
      <c r="T1126" s="219"/>
      <c r="AT1126" s="220" t="s">
        <v>150</v>
      </c>
      <c r="AU1126" s="220" t="s">
        <v>80</v>
      </c>
      <c r="AV1126" s="11" t="s">
        <v>78</v>
      </c>
      <c r="AW1126" s="11" t="s">
        <v>35</v>
      </c>
      <c r="AX1126" s="11" t="s">
        <v>73</v>
      </c>
      <c r="AY1126" s="220" t="s">
        <v>141</v>
      </c>
    </row>
    <row r="1127" s="11" customFormat="1">
      <c r="B1127" s="210"/>
      <c r="C1127" s="211"/>
      <c r="D1127" s="212" t="s">
        <v>150</v>
      </c>
      <c r="E1127" s="213" t="s">
        <v>1</v>
      </c>
      <c r="F1127" s="214" t="s">
        <v>251</v>
      </c>
      <c r="G1127" s="211"/>
      <c r="H1127" s="213" t="s">
        <v>1</v>
      </c>
      <c r="I1127" s="215"/>
      <c r="J1127" s="211"/>
      <c r="K1127" s="211"/>
      <c r="L1127" s="216"/>
      <c r="M1127" s="217"/>
      <c r="N1127" s="218"/>
      <c r="O1127" s="218"/>
      <c r="P1127" s="218"/>
      <c r="Q1127" s="218"/>
      <c r="R1127" s="218"/>
      <c r="S1127" s="218"/>
      <c r="T1127" s="219"/>
      <c r="AT1127" s="220" t="s">
        <v>150</v>
      </c>
      <c r="AU1127" s="220" t="s">
        <v>80</v>
      </c>
      <c r="AV1127" s="11" t="s">
        <v>78</v>
      </c>
      <c r="AW1127" s="11" t="s">
        <v>35</v>
      </c>
      <c r="AX1127" s="11" t="s">
        <v>73</v>
      </c>
      <c r="AY1127" s="220" t="s">
        <v>141</v>
      </c>
    </row>
    <row r="1128" s="11" customFormat="1">
      <c r="B1128" s="210"/>
      <c r="C1128" s="211"/>
      <c r="D1128" s="212" t="s">
        <v>150</v>
      </c>
      <c r="E1128" s="213" t="s">
        <v>1</v>
      </c>
      <c r="F1128" s="214" t="s">
        <v>1080</v>
      </c>
      <c r="G1128" s="211"/>
      <c r="H1128" s="213" t="s">
        <v>1</v>
      </c>
      <c r="I1128" s="215"/>
      <c r="J1128" s="211"/>
      <c r="K1128" s="211"/>
      <c r="L1128" s="216"/>
      <c r="M1128" s="217"/>
      <c r="N1128" s="218"/>
      <c r="O1128" s="218"/>
      <c r="P1128" s="218"/>
      <c r="Q1128" s="218"/>
      <c r="R1128" s="218"/>
      <c r="S1128" s="218"/>
      <c r="T1128" s="219"/>
      <c r="AT1128" s="220" t="s">
        <v>150</v>
      </c>
      <c r="AU1128" s="220" t="s">
        <v>80</v>
      </c>
      <c r="AV1128" s="11" t="s">
        <v>78</v>
      </c>
      <c r="AW1128" s="11" t="s">
        <v>35</v>
      </c>
      <c r="AX1128" s="11" t="s">
        <v>73</v>
      </c>
      <c r="AY1128" s="220" t="s">
        <v>141</v>
      </c>
    </row>
    <row r="1129" s="11" customFormat="1">
      <c r="B1129" s="210"/>
      <c r="C1129" s="211"/>
      <c r="D1129" s="212" t="s">
        <v>150</v>
      </c>
      <c r="E1129" s="213" t="s">
        <v>1</v>
      </c>
      <c r="F1129" s="214" t="s">
        <v>1081</v>
      </c>
      <c r="G1129" s="211"/>
      <c r="H1129" s="213" t="s">
        <v>1</v>
      </c>
      <c r="I1129" s="215"/>
      <c r="J1129" s="211"/>
      <c r="K1129" s="211"/>
      <c r="L1129" s="216"/>
      <c r="M1129" s="217"/>
      <c r="N1129" s="218"/>
      <c r="O1129" s="218"/>
      <c r="P1129" s="218"/>
      <c r="Q1129" s="218"/>
      <c r="R1129" s="218"/>
      <c r="S1129" s="218"/>
      <c r="T1129" s="219"/>
      <c r="AT1129" s="220" t="s">
        <v>150</v>
      </c>
      <c r="AU1129" s="220" t="s">
        <v>80</v>
      </c>
      <c r="AV1129" s="11" t="s">
        <v>78</v>
      </c>
      <c r="AW1129" s="11" t="s">
        <v>35</v>
      </c>
      <c r="AX1129" s="11" t="s">
        <v>73</v>
      </c>
      <c r="AY1129" s="220" t="s">
        <v>141</v>
      </c>
    </row>
    <row r="1130" s="12" customFormat="1">
      <c r="B1130" s="221"/>
      <c r="C1130" s="222"/>
      <c r="D1130" s="212" t="s">
        <v>150</v>
      </c>
      <c r="E1130" s="223" t="s">
        <v>1</v>
      </c>
      <c r="F1130" s="224" t="s">
        <v>1177</v>
      </c>
      <c r="G1130" s="222"/>
      <c r="H1130" s="225">
        <v>1</v>
      </c>
      <c r="I1130" s="226"/>
      <c r="J1130" s="222"/>
      <c r="K1130" s="222"/>
      <c r="L1130" s="227"/>
      <c r="M1130" s="228"/>
      <c r="N1130" s="229"/>
      <c r="O1130" s="229"/>
      <c r="P1130" s="229"/>
      <c r="Q1130" s="229"/>
      <c r="R1130" s="229"/>
      <c r="S1130" s="229"/>
      <c r="T1130" s="230"/>
      <c r="AT1130" s="231" t="s">
        <v>150</v>
      </c>
      <c r="AU1130" s="231" t="s">
        <v>80</v>
      </c>
      <c r="AV1130" s="12" t="s">
        <v>80</v>
      </c>
      <c r="AW1130" s="12" t="s">
        <v>35</v>
      </c>
      <c r="AX1130" s="12" t="s">
        <v>78</v>
      </c>
      <c r="AY1130" s="231" t="s">
        <v>141</v>
      </c>
    </row>
    <row r="1131" s="1" customFormat="1" ht="14.4" customHeight="1">
      <c r="B1131" s="37"/>
      <c r="C1131" s="198" t="s">
        <v>1178</v>
      </c>
      <c r="D1131" s="198" t="s">
        <v>143</v>
      </c>
      <c r="E1131" s="199" t="s">
        <v>1179</v>
      </c>
      <c r="F1131" s="200" t="s">
        <v>1180</v>
      </c>
      <c r="G1131" s="201" t="s">
        <v>479</v>
      </c>
      <c r="H1131" s="202">
        <v>29</v>
      </c>
      <c r="I1131" s="203"/>
      <c r="J1131" s="204">
        <f>ROUND(I1131*H1131,2)</f>
        <v>0</v>
      </c>
      <c r="K1131" s="200" t="s">
        <v>147</v>
      </c>
      <c r="L1131" s="42"/>
      <c r="M1131" s="205" t="s">
        <v>1</v>
      </c>
      <c r="N1131" s="206" t="s">
        <v>44</v>
      </c>
      <c r="O1131" s="78"/>
      <c r="P1131" s="207">
        <f>O1131*H1131</f>
        <v>0</v>
      </c>
      <c r="Q1131" s="207">
        <v>0.00040999999999999999</v>
      </c>
      <c r="R1131" s="207">
        <f>Q1131*H1131</f>
        <v>0.01189</v>
      </c>
      <c r="S1131" s="207">
        <v>0</v>
      </c>
      <c r="T1131" s="208">
        <f>S1131*H1131</f>
        <v>0</v>
      </c>
      <c r="AR1131" s="16" t="s">
        <v>285</v>
      </c>
      <c r="AT1131" s="16" t="s">
        <v>143</v>
      </c>
      <c r="AU1131" s="16" t="s">
        <v>80</v>
      </c>
      <c r="AY1131" s="16" t="s">
        <v>141</v>
      </c>
      <c r="BE1131" s="209">
        <f>IF(N1131="základní",J1131,0)</f>
        <v>0</v>
      </c>
      <c r="BF1131" s="209">
        <f>IF(N1131="snížená",J1131,0)</f>
        <v>0</v>
      </c>
      <c r="BG1131" s="209">
        <f>IF(N1131="zákl. přenesená",J1131,0)</f>
        <v>0</v>
      </c>
      <c r="BH1131" s="209">
        <f>IF(N1131="sníž. přenesená",J1131,0)</f>
        <v>0</v>
      </c>
      <c r="BI1131" s="209">
        <f>IF(N1131="nulová",J1131,0)</f>
        <v>0</v>
      </c>
      <c r="BJ1131" s="16" t="s">
        <v>78</v>
      </c>
      <c r="BK1131" s="209">
        <f>ROUND(I1131*H1131,2)</f>
        <v>0</v>
      </c>
      <c r="BL1131" s="16" t="s">
        <v>285</v>
      </c>
      <c r="BM1131" s="16" t="s">
        <v>1181</v>
      </c>
    </row>
    <row r="1132" s="11" customFormat="1">
      <c r="B1132" s="210"/>
      <c r="C1132" s="211"/>
      <c r="D1132" s="212" t="s">
        <v>150</v>
      </c>
      <c r="E1132" s="213" t="s">
        <v>1</v>
      </c>
      <c r="F1132" s="214" t="s">
        <v>1079</v>
      </c>
      <c r="G1132" s="211"/>
      <c r="H1132" s="213" t="s">
        <v>1</v>
      </c>
      <c r="I1132" s="215"/>
      <c r="J1132" s="211"/>
      <c r="K1132" s="211"/>
      <c r="L1132" s="216"/>
      <c r="M1132" s="217"/>
      <c r="N1132" s="218"/>
      <c r="O1132" s="218"/>
      <c r="P1132" s="218"/>
      <c r="Q1132" s="218"/>
      <c r="R1132" s="218"/>
      <c r="S1132" s="218"/>
      <c r="T1132" s="219"/>
      <c r="AT1132" s="220" t="s">
        <v>150</v>
      </c>
      <c r="AU1132" s="220" t="s">
        <v>80</v>
      </c>
      <c r="AV1132" s="11" t="s">
        <v>78</v>
      </c>
      <c r="AW1132" s="11" t="s">
        <v>35</v>
      </c>
      <c r="AX1132" s="11" t="s">
        <v>73</v>
      </c>
      <c r="AY1132" s="220" t="s">
        <v>141</v>
      </c>
    </row>
    <row r="1133" s="11" customFormat="1">
      <c r="B1133" s="210"/>
      <c r="C1133" s="211"/>
      <c r="D1133" s="212" t="s">
        <v>150</v>
      </c>
      <c r="E1133" s="213" t="s">
        <v>1</v>
      </c>
      <c r="F1133" s="214" t="s">
        <v>251</v>
      </c>
      <c r="G1133" s="211"/>
      <c r="H1133" s="213" t="s">
        <v>1</v>
      </c>
      <c r="I1133" s="215"/>
      <c r="J1133" s="211"/>
      <c r="K1133" s="211"/>
      <c r="L1133" s="216"/>
      <c r="M1133" s="217"/>
      <c r="N1133" s="218"/>
      <c r="O1133" s="218"/>
      <c r="P1133" s="218"/>
      <c r="Q1133" s="218"/>
      <c r="R1133" s="218"/>
      <c r="S1133" s="218"/>
      <c r="T1133" s="219"/>
      <c r="AT1133" s="220" t="s">
        <v>150</v>
      </c>
      <c r="AU1133" s="220" t="s">
        <v>80</v>
      </c>
      <c r="AV1133" s="11" t="s">
        <v>78</v>
      </c>
      <c r="AW1133" s="11" t="s">
        <v>35</v>
      </c>
      <c r="AX1133" s="11" t="s">
        <v>73</v>
      </c>
      <c r="AY1133" s="220" t="s">
        <v>141</v>
      </c>
    </row>
    <row r="1134" s="11" customFormat="1">
      <c r="B1134" s="210"/>
      <c r="C1134" s="211"/>
      <c r="D1134" s="212" t="s">
        <v>150</v>
      </c>
      <c r="E1134" s="213" t="s">
        <v>1</v>
      </c>
      <c r="F1134" s="214" t="s">
        <v>1080</v>
      </c>
      <c r="G1134" s="211"/>
      <c r="H1134" s="213" t="s">
        <v>1</v>
      </c>
      <c r="I1134" s="215"/>
      <c r="J1134" s="211"/>
      <c r="K1134" s="211"/>
      <c r="L1134" s="216"/>
      <c r="M1134" s="217"/>
      <c r="N1134" s="218"/>
      <c r="O1134" s="218"/>
      <c r="P1134" s="218"/>
      <c r="Q1134" s="218"/>
      <c r="R1134" s="218"/>
      <c r="S1134" s="218"/>
      <c r="T1134" s="219"/>
      <c r="AT1134" s="220" t="s">
        <v>150</v>
      </c>
      <c r="AU1134" s="220" t="s">
        <v>80</v>
      </c>
      <c r="AV1134" s="11" t="s">
        <v>78</v>
      </c>
      <c r="AW1134" s="11" t="s">
        <v>35</v>
      </c>
      <c r="AX1134" s="11" t="s">
        <v>73</v>
      </c>
      <c r="AY1134" s="220" t="s">
        <v>141</v>
      </c>
    </row>
    <row r="1135" s="11" customFormat="1">
      <c r="B1135" s="210"/>
      <c r="C1135" s="211"/>
      <c r="D1135" s="212" t="s">
        <v>150</v>
      </c>
      <c r="E1135" s="213" t="s">
        <v>1</v>
      </c>
      <c r="F1135" s="214" t="s">
        <v>1081</v>
      </c>
      <c r="G1135" s="211"/>
      <c r="H1135" s="213" t="s">
        <v>1</v>
      </c>
      <c r="I1135" s="215"/>
      <c r="J1135" s="211"/>
      <c r="K1135" s="211"/>
      <c r="L1135" s="216"/>
      <c r="M1135" s="217"/>
      <c r="N1135" s="218"/>
      <c r="O1135" s="218"/>
      <c r="P1135" s="218"/>
      <c r="Q1135" s="218"/>
      <c r="R1135" s="218"/>
      <c r="S1135" s="218"/>
      <c r="T1135" s="219"/>
      <c r="AT1135" s="220" t="s">
        <v>150</v>
      </c>
      <c r="AU1135" s="220" t="s">
        <v>80</v>
      </c>
      <c r="AV1135" s="11" t="s">
        <v>78</v>
      </c>
      <c r="AW1135" s="11" t="s">
        <v>35</v>
      </c>
      <c r="AX1135" s="11" t="s">
        <v>73</v>
      </c>
      <c r="AY1135" s="220" t="s">
        <v>141</v>
      </c>
    </row>
    <row r="1136" s="12" customFormat="1">
      <c r="B1136" s="221"/>
      <c r="C1136" s="222"/>
      <c r="D1136" s="212" t="s">
        <v>150</v>
      </c>
      <c r="E1136" s="223" t="s">
        <v>1</v>
      </c>
      <c r="F1136" s="224" t="s">
        <v>1182</v>
      </c>
      <c r="G1136" s="222"/>
      <c r="H1136" s="225">
        <v>29</v>
      </c>
      <c r="I1136" s="226"/>
      <c r="J1136" s="222"/>
      <c r="K1136" s="222"/>
      <c r="L1136" s="227"/>
      <c r="M1136" s="228"/>
      <c r="N1136" s="229"/>
      <c r="O1136" s="229"/>
      <c r="P1136" s="229"/>
      <c r="Q1136" s="229"/>
      <c r="R1136" s="229"/>
      <c r="S1136" s="229"/>
      <c r="T1136" s="230"/>
      <c r="AT1136" s="231" t="s">
        <v>150</v>
      </c>
      <c r="AU1136" s="231" t="s">
        <v>80</v>
      </c>
      <c r="AV1136" s="12" t="s">
        <v>80</v>
      </c>
      <c r="AW1136" s="12" t="s">
        <v>35</v>
      </c>
      <c r="AX1136" s="12" t="s">
        <v>78</v>
      </c>
      <c r="AY1136" s="231" t="s">
        <v>141</v>
      </c>
    </row>
    <row r="1137" s="1" customFormat="1" ht="14.4" customHeight="1">
      <c r="B1137" s="37"/>
      <c r="C1137" s="198" t="s">
        <v>1183</v>
      </c>
      <c r="D1137" s="198" t="s">
        <v>143</v>
      </c>
      <c r="E1137" s="199" t="s">
        <v>1184</v>
      </c>
      <c r="F1137" s="200" t="s">
        <v>1185</v>
      </c>
      <c r="G1137" s="201" t="s">
        <v>556</v>
      </c>
      <c r="H1137" s="202">
        <v>29</v>
      </c>
      <c r="I1137" s="203"/>
      <c r="J1137" s="204">
        <f>ROUND(I1137*H1137,2)</f>
        <v>0</v>
      </c>
      <c r="K1137" s="200" t="s">
        <v>147</v>
      </c>
      <c r="L1137" s="42"/>
      <c r="M1137" s="205" t="s">
        <v>1</v>
      </c>
      <c r="N1137" s="206" t="s">
        <v>44</v>
      </c>
      <c r="O1137" s="78"/>
      <c r="P1137" s="207">
        <f>O1137*H1137</f>
        <v>0</v>
      </c>
      <c r="Q1137" s="207">
        <v>0.00027</v>
      </c>
      <c r="R1137" s="207">
        <f>Q1137*H1137</f>
        <v>0.0078300000000000002</v>
      </c>
      <c r="S1137" s="207">
        <v>0</v>
      </c>
      <c r="T1137" s="208">
        <f>S1137*H1137</f>
        <v>0</v>
      </c>
      <c r="AR1137" s="16" t="s">
        <v>285</v>
      </c>
      <c r="AT1137" s="16" t="s">
        <v>143</v>
      </c>
      <c r="AU1137" s="16" t="s">
        <v>80</v>
      </c>
      <c r="AY1137" s="16" t="s">
        <v>141</v>
      </c>
      <c r="BE1137" s="209">
        <f>IF(N1137="základní",J1137,0)</f>
        <v>0</v>
      </c>
      <c r="BF1137" s="209">
        <f>IF(N1137="snížená",J1137,0)</f>
        <v>0</v>
      </c>
      <c r="BG1137" s="209">
        <f>IF(N1137="zákl. přenesená",J1137,0)</f>
        <v>0</v>
      </c>
      <c r="BH1137" s="209">
        <f>IF(N1137="sníž. přenesená",J1137,0)</f>
        <v>0</v>
      </c>
      <c r="BI1137" s="209">
        <f>IF(N1137="nulová",J1137,0)</f>
        <v>0</v>
      </c>
      <c r="BJ1137" s="16" t="s">
        <v>78</v>
      </c>
      <c r="BK1137" s="209">
        <f>ROUND(I1137*H1137,2)</f>
        <v>0</v>
      </c>
      <c r="BL1137" s="16" t="s">
        <v>285</v>
      </c>
      <c r="BM1137" s="16" t="s">
        <v>1186</v>
      </c>
    </row>
    <row r="1138" s="11" customFormat="1">
      <c r="B1138" s="210"/>
      <c r="C1138" s="211"/>
      <c r="D1138" s="212" t="s">
        <v>150</v>
      </c>
      <c r="E1138" s="213" t="s">
        <v>1</v>
      </c>
      <c r="F1138" s="214" t="s">
        <v>1079</v>
      </c>
      <c r="G1138" s="211"/>
      <c r="H1138" s="213" t="s">
        <v>1</v>
      </c>
      <c r="I1138" s="215"/>
      <c r="J1138" s="211"/>
      <c r="K1138" s="211"/>
      <c r="L1138" s="216"/>
      <c r="M1138" s="217"/>
      <c r="N1138" s="218"/>
      <c r="O1138" s="218"/>
      <c r="P1138" s="218"/>
      <c r="Q1138" s="218"/>
      <c r="R1138" s="218"/>
      <c r="S1138" s="218"/>
      <c r="T1138" s="219"/>
      <c r="AT1138" s="220" t="s">
        <v>150</v>
      </c>
      <c r="AU1138" s="220" t="s">
        <v>80</v>
      </c>
      <c r="AV1138" s="11" t="s">
        <v>78</v>
      </c>
      <c r="AW1138" s="11" t="s">
        <v>35</v>
      </c>
      <c r="AX1138" s="11" t="s">
        <v>73</v>
      </c>
      <c r="AY1138" s="220" t="s">
        <v>141</v>
      </c>
    </row>
    <row r="1139" s="11" customFormat="1">
      <c r="B1139" s="210"/>
      <c r="C1139" s="211"/>
      <c r="D1139" s="212" t="s">
        <v>150</v>
      </c>
      <c r="E1139" s="213" t="s">
        <v>1</v>
      </c>
      <c r="F1139" s="214" t="s">
        <v>251</v>
      </c>
      <c r="G1139" s="211"/>
      <c r="H1139" s="213" t="s">
        <v>1</v>
      </c>
      <c r="I1139" s="215"/>
      <c r="J1139" s="211"/>
      <c r="K1139" s="211"/>
      <c r="L1139" s="216"/>
      <c r="M1139" s="217"/>
      <c r="N1139" s="218"/>
      <c r="O1139" s="218"/>
      <c r="P1139" s="218"/>
      <c r="Q1139" s="218"/>
      <c r="R1139" s="218"/>
      <c r="S1139" s="218"/>
      <c r="T1139" s="219"/>
      <c r="AT1139" s="220" t="s">
        <v>150</v>
      </c>
      <c r="AU1139" s="220" t="s">
        <v>80</v>
      </c>
      <c r="AV1139" s="11" t="s">
        <v>78</v>
      </c>
      <c r="AW1139" s="11" t="s">
        <v>35</v>
      </c>
      <c r="AX1139" s="11" t="s">
        <v>73</v>
      </c>
      <c r="AY1139" s="220" t="s">
        <v>141</v>
      </c>
    </row>
    <row r="1140" s="11" customFormat="1">
      <c r="B1140" s="210"/>
      <c r="C1140" s="211"/>
      <c r="D1140" s="212" t="s">
        <v>150</v>
      </c>
      <c r="E1140" s="213" t="s">
        <v>1</v>
      </c>
      <c r="F1140" s="214" t="s">
        <v>1080</v>
      </c>
      <c r="G1140" s="211"/>
      <c r="H1140" s="213" t="s">
        <v>1</v>
      </c>
      <c r="I1140" s="215"/>
      <c r="J1140" s="211"/>
      <c r="K1140" s="211"/>
      <c r="L1140" s="216"/>
      <c r="M1140" s="217"/>
      <c r="N1140" s="218"/>
      <c r="O1140" s="218"/>
      <c r="P1140" s="218"/>
      <c r="Q1140" s="218"/>
      <c r="R1140" s="218"/>
      <c r="S1140" s="218"/>
      <c r="T1140" s="219"/>
      <c r="AT1140" s="220" t="s">
        <v>150</v>
      </c>
      <c r="AU1140" s="220" t="s">
        <v>80</v>
      </c>
      <c r="AV1140" s="11" t="s">
        <v>78</v>
      </c>
      <c r="AW1140" s="11" t="s">
        <v>35</v>
      </c>
      <c r="AX1140" s="11" t="s">
        <v>73</v>
      </c>
      <c r="AY1140" s="220" t="s">
        <v>141</v>
      </c>
    </row>
    <row r="1141" s="11" customFormat="1">
      <c r="B1141" s="210"/>
      <c r="C1141" s="211"/>
      <c r="D1141" s="212" t="s">
        <v>150</v>
      </c>
      <c r="E1141" s="213" t="s">
        <v>1</v>
      </c>
      <c r="F1141" s="214" t="s">
        <v>1081</v>
      </c>
      <c r="G1141" s="211"/>
      <c r="H1141" s="213" t="s">
        <v>1</v>
      </c>
      <c r="I1141" s="215"/>
      <c r="J1141" s="211"/>
      <c r="K1141" s="211"/>
      <c r="L1141" s="216"/>
      <c r="M1141" s="217"/>
      <c r="N1141" s="218"/>
      <c r="O1141" s="218"/>
      <c r="P1141" s="218"/>
      <c r="Q1141" s="218"/>
      <c r="R1141" s="218"/>
      <c r="S1141" s="218"/>
      <c r="T1141" s="219"/>
      <c r="AT1141" s="220" t="s">
        <v>150</v>
      </c>
      <c r="AU1141" s="220" t="s">
        <v>80</v>
      </c>
      <c r="AV1141" s="11" t="s">
        <v>78</v>
      </c>
      <c r="AW1141" s="11" t="s">
        <v>35</v>
      </c>
      <c r="AX1141" s="11" t="s">
        <v>73</v>
      </c>
      <c r="AY1141" s="220" t="s">
        <v>141</v>
      </c>
    </row>
    <row r="1142" s="12" customFormat="1">
      <c r="B1142" s="221"/>
      <c r="C1142" s="222"/>
      <c r="D1142" s="212" t="s">
        <v>150</v>
      </c>
      <c r="E1142" s="223" t="s">
        <v>1</v>
      </c>
      <c r="F1142" s="224" t="s">
        <v>1187</v>
      </c>
      <c r="G1142" s="222"/>
      <c r="H1142" s="225">
        <v>29</v>
      </c>
      <c r="I1142" s="226"/>
      <c r="J1142" s="222"/>
      <c r="K1142" s="222"/>
      <c r="L1142" s="227"/>
      <c r="M1142" s="228"/>
      <c r="N1142" s="229"/>
      <c r="O1142" s="229"/>
      <c r="P1142" s="229"/>
      <c r="Q1142" s="229"/>
      <c r="R1142" s="229"/>
      <c r="S1142" s="229"/>
      <c r="T1142" s="230"/>
      <c r="AT1142" s="231" t="s">
        <v>150</v>
      </c>
      <c r="AU1142" s="231" t="s">
        <v>80</v>
      </c>
      <c r="AV1142" s="12" t="s">
        <v>80</v>
      </c>
      <c r="AW1142" s="12" t="s">
        <v>35</v>
      </c>
      <c r="AX1142" s="12" t="s">
        <v>78</v>
      </c>
      <c r="AY1142" s="231" t="s">
        <v>141</v>
      </c>
    </row>
    <row r="1143" s="1" customFormat="1" ht="14.4" customHeight="1">
      <c r="B1143" s="37"/>
      <c r="C1143" s="198" t="s">
        <v>1188</v>
      </c>
      <c r="D1143" s="198" t="s">
        <v>143</v>
      </c>
      <c r="E1143" s="199" t="s">
        <v>1189</v>
      </c>
      <c r="F1143" s="200" t="s">
        <v>1190</v>
      </c>
      <c r="G1143" s="201" t="s">
        <v>479</v>
      </c>
      <c r="H1143" s="202">
        <v>29</v>
      </c>
      <c r="I1143" s="203"/>
      <c r="J1143" s="204">
        <f>ROUND(I1143*H1143,2)</f>
        <v>0</v>
      </c>
      <c r="K1143" s="200" t="s">
        <v>147</v>
      </c>
      <c r="L1143" s="42"/>
      <c r="M1143" s="205" t="s">
        <v>1</v>
      </c>
      <c r="N1143" s="206" t="s">
        <v>44</v>
      </c>
      <c r="O1143" s="78"/>
      <c r="P1143" s="207">
        <f>O1143*H1143</f>
        <v>0</v>
      </c>
      <c r="Q1143" s="207">
        <v>0.00024000000000000001</v>
      </c>
      <c r="R1143" s="207">
        <f>Q1143*H1143</f>
        <v>0.00696</v>
      </c>
      <c r="S1143" s="207">
        <v>0</v>
      </c>
      <c r="T1143" s="208">
        <f>S1143*H1143</f>
        <v>0</v>
      </c>
      <c r="AR1143" s="16" t="s">
        <v>285</v>
      </c>
      <c r="AT1143" s="16" t="s">
        <v>143</v>
      </c>
      <c r="AU1143" s="16" t="s">
        <v>80</v>
      </c>
      <c r="AY1143" s="16" t="s">
        <v>141</v>
      </c>
      <c r="BE1143" s="209">
        <f>IF(N1143="základní",J1143,0)</f>
        <v>0</v>
      </c>
      <c r="BF1143" s="209">
        <f>IF(N1143="snížená",J1143,0)</f>
        <v>0</v>
      </c>
      <c r="BG1143" s="209">
        <f>IF(N1143="zákl. přenesená",J1143,0)</f>
        <v>0</v>
      </c>
      <c r="BH1143" s="209">
        <f>IF(N1143="sníž. přenesená",J1143,0)</f>
        <v>0</v>
      </c>
      <c r="BI1143" s="209">
        <f>IF(N1143="nulová",J1143,0)</f>
        <v>0</v>
      </c>
      <c r="BJ1143" s="16" t="s">
        <v>78</v>
      </c>
      <c r="BK1143" s="209">
        <f>ROUND(I1143*H1143,2)</f>
        <v>0</v>
      </c>
      <c r="BL1143" s="16" t="s">
        <v>285</v>
      </c>
      <c r="BM1143" s="16" t="s">
        <v>1191</v>
      </c>
    </row>
    <row r="1144" s="11" customFormat="1">
      <c r="B1144" s="210"/>
      <c r="C1144" s="211"/>
      <c r="D1144" s="212" t="s">
        <v>150</v>
      </c>
      <c r="E1144" s="213" t="s">
        <v>1</v>
      </c>
      <c r="F1144" s="214" t="s">
        <v>1079</v>
      </c>
      <c r="G1144" s="211"/>
      <c r="H1144" s="213" t="s">
        <v>1</v>
      </c>
      <c r="I1144" s="215"/>
      <c r="J1144" s="211"/>
      <c r="K1144" s="211"/>
      <c r="L1144" s="216"/>
      <c r="M1144" s="217"/>
      <c r="N1144" s="218"/>
      <c r="O1144" s="218"/>
      <c r="P1144" s="218"/>
      <c r="Q1144" s="218"/>
      <c r="R1144" s="218"/>
      <c r="S1144" s="218"/>
      <c r="T1144" s="219"/>
      <c r="AT1144" s="220" t="s">
        <v>150</v>
      </c>
      <c r="AU1144" s="220" t="s">
        <v>80</v>
      </c>
      <c r="AV1144" s="11" t="s">
        <v>78</v>
      </c>
      <c r="AW1144" s="11" t="s">
        <v>35</v>
      </c>
      <c r="AX1144" s="11" t="s">
        <v>73</v>
      </c>
      <c r="AY1144" s="220" t="s">
        <v>141</v>
      </c>
    </row>
    <row r="1145" s="11" customFormat="1">
      <c r="B1145" s="210"/>
      <c r="C1145" s="211"/>
      <c r="D1145" s="212" t="s">
        <v>150</v>
      </c>
      <c r="E1145" s="213" t="s">
        <v>1</v>
      </c>
      <c r="F1145" s="214" t="s">
        <v>251</v>
      </c>
      <c r="G1145" s="211"/>
      <c r="H1145" s="213" t="s">
        <v>1</v>
      </c>
      <c r="I1145" s="215"/>
      <c r="J1145" s="211"/>
      <c r="K1145" s="211"/>
      <c r="L1145" s="216"/>
      <c r="M1145" s="217"/>
      <c r="N1145" s="218"/>
      <c r="O1145" s="218"/>
      <c r="P1145" s="218"/>
      <c r="Q1145" s="218"/>
      <c r="R1145" s="218"/>
      <c r="S1145" s="218"/>
      <c r="T1145" s="219"/>
      <c r="AT1145" s="220" t="s">
        <v>150</v>
      </c>
      <c r="AU1145" s="220" t="s">
        <v>80</v>
      </c>
      <c r="AV1145" s="11" t="s">
        <v>78</v>
      </c>
      <c r="AW1145" s="11" t="s">
        <v>35</v>
      </c>
      <c r="AX1145" s="11" t="s">
        <v>73</v>
      </c>
      <c r="AY1145" s="220" t="s">
        <v>141</v>
      </c>
    </row>
    <row r="1146" s="11" customFormat="1">
      <c r="B1146" s="210"/>
      <c r="C1146" s="211"/>
      <c r="D1146" s="212" t="s">
        <v>150</v>
      </c>
      <c r="E1146" s="213" t="s">
        <v>1</v>
      </c>
      <c r="F1146" s="214" t="s">
        <v>1080</v>
      </c>
      <c r="G1146" s="211"/>
      <c r="H1146" s="213" t="s">
        <v>1</v>
      </c>
      <c r="I1146" s="215"/>
      <c r="J1146" s="211"/>
      <c r="K1146" s="211"/>
      <c r="L1146" s="216"/>
      <c r="M1146" s="217"/>
      <c r="N1146" s="218"/>
      <c r="O1146" s="218"/>
      <c r="P1146" s="218"/>
      <c r="Q1146" s="218"/>
      <c r="R1146" s="218"/>
      <c r="S1146" s="218"/>
      <c r="T1146" s="219"/>
      <c r="AT1146" s="220" t="s">
        <v>150</v>
      </c>
      <c r="AU1146" s="220" t="s">
        <v>80</v>
      </c>
      <c r="AV1146" s="11" t="s">
        <v>78</v>
      </c>
      <c r="AW1146" s="11" t="s">
        <v>35</v>
      </c>
      <c r="AX1146" s="11" t="s">
        <v>73</v>
      </c>
      <c r="AY1146" s="220" t="s">
        <v>141</v>
      </c>
    </row>
    <row r="1147" s="11" customFormat="1">
      <c r="B1147" s="210"/>
      <c r="C1147" s="211"/>
      <c r="D1147" s="212" t="s">
        <v>150</v>
      </c>
      <c r="E1147" s="213" t="s">
        <v>1</v>
      </c>
      <c r="F1147" s="214" t="s">
        <v>1081</v>
      </c>
      <c r="G1147" s="211"/>
      <c r="H1147" s="213" t="s">
        <v>1</v>
      </c>
      <c r="I1147" s="215"/>
      <c r="J1147" s="211"/>
      <c r="K1147" s="211"/>
      <c r="L1147" s="216"/>
      <c r="M1147" s="217"/>
      <c r="N1147" s="218"/>
      <c r="O1147" s="218"/>
      <c r="P1147" s="218"/>
      <c r="Q1147" s="218"/>
      <c r="R1147" s="218"/>
      <c r="S1147" s="218"/>
      <c r="T1147" s="219"/>
      <c r="AT1147" s="220" t="s">
        <v>150</v>
      </c>
      <c r="AU1147" s="220" t="s">
        <v>80</v>
      </c>
      <c r="AV1147" s="11" t="s">
        <v>78</v>
      </c>
      <c r="AW1147" s="11" t="s">
        <v>35</v>
      </c>
      <c r="AX1147" s="11" t="s">
        <v>73</v>
      </c>
      <c r="AY1147" s="220" t="s">
        <v>141</v>
      </c>
    </row>
    <row r="1148" s="12" customFormat="1">
      <c r="B1148" s="221"/>
      <c r="C1148" s="222"/>
      <c r="D1148" s="212" t="s">
        <v>150</v>
      </c>
      <c r="E1148" s="223" t="s">
        <v>1</v>
      </c>
      <c r="F1148" s="224" t="s">
        <v>1192</v>
      </c>
      <c r="G1148" s="222"/>
      <c r="H1148" s="225">
        <v>29</v>
      </c>
      <c r="I1148" s="226"/>
      <c r="J1148" s="222"/>
      <c r="K1148" s="222"/>
      <c r="L1148" s="227"/>
      <c r="M1148" s="228"/>
      <c r="N1148" s="229"/>
      <c r="O1148" s="229"/>
      <c r="P1148" s="229"/>
      <c r="Q1148" s="229"/>
      <c r="R1148" s="229"/>
      <c r="S1148" s="229"/>
      <c r="T1148" s="230"/>
      <c r="AT1148" s="231" t="s">
        <v>150</v>
      </c>
      <c r="AU1148" s="231" t="s">
        <v>80</v>
      </c>
      <c r="AV1148" s="12" t="s">
        <v>80</v>
      </c>
      <c r="AW1148" s="12" t="s">
        <v>35</v>
      </c>
      <c r="AX1148" s="12" t="s">
        <v>78</v>
      </c>
      <c r="AY1148" s="231" t="s">
        <v>141</v>
      </c>
    </row>
    <row r="1149" s="1" customFormat="1" ht="14.4" customHeight="1">
      <c r="B1149" s="37"/>
      <c r="C1149" s="198" t="s">
        <v>1193</v>
      </c>
      <c r="D1149" s="198" t="s">
        <v>143</v>
      </c>
      <c r="E1149" s="199" t="s">
        <v>1194</v>
      </c>
      <c r="F1149" s="200" t="s">
        <v>1195</v>
      </c>
      <c r="G1149" s="201" t="s">
        <v>479</v>
      </c>
      <c r="H1149" s="202">
        <v>22</v>
      </c>
      <c r="I1149" s="203"/>
      <c r="J1149" s="204">
        <f>ROUND(I1149*H1149,2)</f>
        <v>0</v>
      </c>
      <c r="K1149" s="200" t="s">
        <v>147</v>
      </c>
      <c r="L1149" s="42"/>
      <c r="M1149" s="205" t="s">
        <v>1</v>
      </c>
      <c r="N1149" s="206" t="s">
        <v>44</v>
      </c>
      <c r="O1149" s="78"/>
      <c r="P1149" s="207">
        <f>O1149*H1149</f>
        <v>0</v>
      </c>
      <c r="Q1149" s="207">
        <v>0.00027</v>
      </c>
      <c r="R1149" s="207">
        <f>Q1149*H1149</f>
        <v>0.00594</v>
      </c>
      <c r="S1149" s="207">
        <v>0</v>
      </c>
      <c r="T1149" s="208">
        <f>S1149*H1149</f>
        <v>0</v>
      </c>
      <c r="AR1149" s="16" t="s">
        <v>285</v>
      </c>
      <c r="AT1149" s="16" t="s">
        <v>143</v>
      </c>
      <c r="AU1149" s="16" t="s">
        <v>80</v>
      </c>
      <c r="AY1149" s="16" t="s">
        <v>141</v>
      </c>
      <c r="BE1149" s="209">
        <f>IF(N1149="základní",J1149,0)</f>
        <v>0</v>
      </c>
      <c r="BF1149" s="209">
        <f>IF(N1149="snížená",J1149,0)</f>
        <v>0</v>
      </c>
      <c r="BG1149" s="209">
        <f>IF(N1149="zákl. přenesená",J1149,0)</f>
        <v>0</v>
      </c>
      <c r="BH1149" s="209">
        <f>IF(N1149="sníž. přenesená",J1149,0)</f>
        <v>0</v>
      </c>
      <c r="BI1149" s="209">
        <f>IF(N1149="nulová",J1149,0)</f>
        <v>0</v>
      </c>
      <c r="BJ1149" s="16" t="s">
        <v>78</v>
      </c>
      <c r="BK1149" s="209">
        <f>ROUND(I1149*H1149,2)</f>
        <v>0</v>
      </c>
      <c r="BL1149" s="16" t="s">
        <v>285</v>
      </c>
      <c r="BM1149" s="16" t="s">
        <v>1196</v>
      </c>
    </row>
    <row r="1150" s="11" customFormat="1">
      <c r="B1150" s="210"/>
      <c r="C1150" s="211"/>
      <c r="D1150" s="212" t="s">
        <v>150</v>
      </c>
      <c r="E1150" s="213" t="s">
        <v>1</v>
      </c>
      <c r="F1150" s="214" t="s">
        <v>1079</v>
      </c>
      <c r="G1150" s="211"/>
      <c r="H1150" s="213" t="s">
        <v>1</v>
      </c>
      <c r="I1150" s="215"/>
      <c r="J1150" s="211"/>
      <c r="K1150" s="211"/>
      <c r="L1150" s="216"/>
      <c r="M1150" s="217"/>
      <c r="N1150" s="218"/>
      <c r="O1150" s="218"/>
      <c r="P1150" s="218"/>
      <c r="Q1150" s="218"/>
      <c r="R1150" s="218"/>
      <c r="S1150" s="218"/>
      <c r="T1150" s="219"/>
      <c r="AT1150" s="220" t="s">
        <v>150</v>
      </c>
      <c r="AU1150" s="220" t="s">
        <v>80</v>
      </c>
      <c r="AV1150" s="11" t="s">
        <v>78</v>
      </c>
      <c r="AW1150" s="11" t="s">
        <v>35</v>
      </c>
      <c r="AX1150" s="11" t="s">
        <v>73</v>
      </c>
      <c r="AY1150" s="220" t="s">
        <v>141</v>
      </c>
    </row>
    <row r="1151" s="11" customFormat="1">
      <c r="B1151" s="210"/>
      <c r="C1151" s="211"/>
      <c r="D1151" s="212" t="s">
        <v>150</v>
      </c>
      <c r="E1151" s="213" t="s">
        <v>1</v>
      </c>
      <c r="F1151" s="214" t="s">
        <v>251</v>
      </c>
      <c r="G1151" s="211"/>
      <c r="H1151" s="213" t="s">
        <v>1</v>
      </c>
      <c r="I1151" s="215"/>
      <c r="J1151" s="211"/>
      <c r="K1151" s="211"/>
      <c r="L1151" s="216"/>
      <c r="M1151" s="217"/>
      <c r="N1151" s="218"/>
      <c r="O1151" s="218"/>
      <c r="P1151" s="218"/>
      <c r="Q1151" s="218"/>
      <c r="R1151" s="218"/>
      <c r="S1151" s="218"/>
      <c r="T1151" s="219"/>
      <c r="AT1151" s="220" t="s">
        <v>150</v>
      </c>
      <c r="AU1151" s="220" t="s">
        <v>80</v>
      </c>
      <c r="AV1151" s="11" t="s">
        <v>78</v>
      </c>
      <c r="AW1151" s="11" t="s">
        <v>35</v>
      </c>
      <c r="AX1151" s="11" t="s">
        <v>73</v>
      </c>
      <c r="AY1151" s="220" t="s">
        <v>141</v>
      </c>
    </row>
    <row r="1152" s="11" customFormat="1">
      <c r="B1152" s="210"/>
      <c r="C1152" s="211"/>
      <c r="D1152" s="212" t="s">
        <v>150</v>
      </c>
      <c r="E1152" s="213" t="s">
        <v>1</v>
      </c>
      <c r="F1152" s="214" t="s">
        <v>1080</v>
      </c>
      <c r="G1152" s="211"/>
      <c r="H1152" s="213" t="s">
        <v>1</v>
      </c>
      <c r="I1152" s="215"/>
      <c r="J1152" s="211"/>
      <c r="K1152" s="211"/>
      <c r="L1152" s="216"/>
      <c r="M1152" s="217"/>
      <c r="N1152" s="218"/>
      <c r="O1152" s="218"/>
      <c r="P1152" s="218"/>
      <c r="Q1152" s="218"/>
      <c r="R1152" s="218"/>
      <c r="S1152" s="218"/>
      <c r="T1152" s="219"/>
      <c r="AT1152" s="220" t="s">
        <v>150</v>
      </c>
      <c r="AU1152" s="220" t="s">
        <v>80</v>
      </c>
      <c r="AV1152" s="11" t="s">
        <v>78</v>
      </c>
      <c r="AW1152" s="11" t="s">
        <v>35</v>
      </c>
      <c r="AX1152" s="11" t="s">
        <v>73</v>
      </c>
      <c r="AY1152" s="220" t="s">
        <v>141</v>
      </c>
    </row>
    <row r="1153" s="11" customFormat="1">
      <c r="B1153" s="210"/>
      <c r="C1153" s="211"/>
      <c r="D1153" s="212" t="s">
        <v>150</v>
      </c>
      <c r="E1153" s="213" t="s">
        <v>1</v>
      </c>
      <c r="F1153" s="214" t="s">
        <v>1081</v>
      </c>
      <c r="G1153" s="211"/>
      <c r="H1153" s="213" t="s">
        <v>1</v>
      </c>
      <c r="I1153" s="215"/>
      <c r="J1153" s="211"/>
      <c r="K1153" s="211"/>
      <c r="L1153" s="216"/>
      <c r="M1153" s="217"/>
      <c r="N1153" s="218"/>
      <c r="O1153" s="218"/>
      <c r="P1153" s="218"/>
      <c r="Q1153" s="218"/>
      <c r="R1153" s="218"/>
      <c r="S1153" s="218"/>
      <c r="T1153" s="219"/>
      <c r="AT1153" s="220" t="s">
        <v>150</v>
      </c>
      <c r="AU1153" s="220" t="s">
        <v>80</v>
      </c>
      <c r="AV1153" s="11" t="s">
        <v>78</v>
      </c>
      <c r="AW1153" s="11" t="s">
        <v>35</v>
      </c>
      <c r="AX1153" s="11" t="s">
        <v>73</v>
      </c>
      <c r="AY1153" s="220" t="s">
        <v>141</v>
      </c>
    </row>
    <row r="1154" s="12" customFormat="1">
      <c r="B1154" s="221"/>
      <c r="C1154" s="222"/>
      <c r="D1154" s="212" t="s">
        <v>150</v>
      </c>
      <c r="E1154" s="223" t="s">
        <v>1</v>
      </c>
      <c r="F1154" s="224" t="s">
        <v>1197</v>
      </c>
      <c r="G1154" s="222"/>
      <c r="H1154" s="225">
        <v>22</v>
      </c>
      <c r="I1154" s="226"/>
      <c r="J1154" s="222"/>
      <c r="K1154" s="222"/>
      <c r="L1154" s="227"/>
      <c r="M1154" s="228"/>
      <c r="N1154" s="229"/>
      <c r="O1154" s="229"/>
      <c r="P1154" s="229"/>
      <c r="Q1154" s="229"/>
      <c r="R1154" s="229"/>
      <c r="S1154" s="229"/>
      <c r="T1154" s="230"/>
      <c r="AT1154" s="231" t="s">
        <v>150</v>
      </c>
      <c r="AU1154" s="231" t="s">
        <v>80</v>
      </c>
      <c r="AV1154" s="12" t="s">
        <v>80</v>
      </c>
      <c r="AW1154" s="12" t="s">
        <v>35</v>
      </c>
      <c r="AX1154" s="12" t="s">
        <v>78</v>
      </c>
      <c r="AY1154" s="231" t="s">
        <v>141</v>
      </c>
    </row>
    <row r="1155" s="1" customFormat="1" ht="14.4" customHeight="1">
      <c r="B1155" s="37"/>
      <c r="C1155" s="198" t="s">
        <v>1198</v>
      </c>
      <c r="D1155" s="198" t="s">
        <v>143</v>
      </c>
      <c r="E1155" s="199" t="s">
        <v>1199</v>
      </c>
      <c r="F1155" s="200" t="s">
        <v>1200</v>
      </c>
      <c r="G1155" s="201" t="s">
        <v>479</v>
      </c>
      <c r="H1155" s="202">
        <v>1</v>
      </c>
      <c r="I1155" s="203"/>
      <c r="J1155" s="204">
        <f>ROUND(I1155*H1155,2)</f>
        <v>0</v>
      </c>
      <c r="K1155" s="200" t="s">
        <v>147</v>
      </c>
      <c r="L1155" s="42"/>
      <c r="M1155" s="205" t="s">
        <v>1</v>
      </c>
      <c r="N1155" s="206" t="s">
        <v>44</v>
      </c>
      <c r="O1155" s="78"/>
      <c r="P1155" s="207">
        <f>O1155*H1155</f>
        <v>0</v>
      </c>
      <c r="Q1155" s="207">
        <v>0.0023999999999999998</v>
      </c>
      <c r="R1155" s="207">
        <f>Q1155*H1155</f>
        <v>0.0023999999999999998</v>
      </c>
      <c r="S1155" s="207">
        <v>0</v>
      </c>
      <c r="T1155" s="208">
        <f>S1155*H1155</f>
        <v>0</v>
      </c>
      <c r="AR1155" s="16" t="s">
        <v>285</v>
      </c>
      <c r="AT1155" s="16" t="s">
        <v>143</v>
      </c>
      <c r="AU1155" s="16" t="s">
        <v>80</v>
      </c>
      <c r="AY1155" s="16" t="s">
        <v>141</v>
      </c>
      <c r="BE1155" s="209">
        <f>IF(N1155="základní",J1155,0)</f>
        <v>0</v>
      </c>
      <c r="BF1155" s="209">
        <f>IF(N1155="snížená",J1155,0)</f>
        <v>0</v>
      </c>
      <c r="BG1155" s="209">
        <f>IF(N1155="zákl. přenesená",J1155,0)</f>
        <v>0</v>
      </c>
      <c r="BH1155" s="209">
        <f>IF(N1155="sníž. přenesená",J1155,0)</f>
        <v>0</v>
      </c>
      <c r="BI1155" s="209">
        <f>IF(N1155="nulová",J1155,0)</f>
        <v>0</v>
      </c>
      <c r="BJ1155" s="16" t="s">
        <v>78</v>
      </c>
      <c r="BK1155" s="209">
        <f>ROUND(I1155*H1155,2)</f>
        <v>0</v>
      </c>
      <c r="BL1155" s="16" t="s">
        <v>285</v>
      </c>
      <c r="BM1155" s="16" t="s">
        <v>1201</v>
      </c>
    </row>
    <row r="1156" s="11" customFormat="1">
      <c r="B1156" s="210"/>
      <c r="C1156" s="211"/>
      <c r="D1156" s="212" t="s">
        <v>150</v>
      </c>
      <c r="E1156" s="213" t="s">
        <v>1</v>
      </c>
      <c r="F1156" s="214" t="s">
        <v>1079</v>
      </c>
      <c r="G1156" s="211"/>
      <c r="H1156" s="213" t="s">
        <v>1</v>
      </c>
      <c r="I1156" s="215"/>
      <c r="J1156" s="211"/>
      <c r="K1156" s="211"/>
      <c r="L1156" s="216"/>
      <c r="M1156" s="217"/>
      <c r="N1156" s="218"/>
      <c r="O1156" s="218"/>
      <c r="P1156" s="218"/>
      <c r="Q1156" s="218"/>
      <c r="R1156" s="218"/>
      <c r="S1156" s="218"/>
      <c r="T1156" s="219"/>
      <c r="AT1156" s="220" t="s">
        <v>150</v>
      </c>
      <c r="AU1156" s="220" t="s">
        <v>80</v>
      </c>
      <c r="AV1156" s="11" t="s">
        <v>78</v>
      </c>
      <c r="AW1156" s="11" t="s">
        <v>35</v>
      </c>
      <c r="AX1156" s="11" t="s">
        <v>73</v>
      </c>
      <c r="AY1156" s="220" t="s">
        <v>141</v>
      </c>
    </row>
    <row r="1157" s="11" customFormat="1">
      <c r="B1157" s="210"/>
      <c r="C1157" s="211"/>
      <c r="D1157" s="212" t="s">
        <v>150</v>
      </c>
      <c r="E1157" s="213" t="s">
        <v>1</v>
      </c>
      <c r="F1157" s="214" t="s">
        <v>251</v>
      </c>
      <c r="G1157" s="211"/>
      <c r="H1157" s="213" t="s">
        <v>1</v>
      </c>
      <c r="I1157" s="215"/>
      <c r="J1157" s="211"/>
      <c r="K1157" s="211"/>
      <c r="L1157" s="216"/>
      <c r="M1157" s="217"/>
      <c r="N1157" s="218"/>
      <c r="O1157" s="218"/>
      <c r="P1157" s="218"/>
      <c r="Q1157" s="218"/>
      <c r="R1157" s="218"/>
      <c r="S1157" s="218"/>
      <c r="T1157" s="219"/>
      <c r="AT1157" s="220" t="s">
        <v>150</v>
      </c>
      <c r="AU1157" s="220" t="s">
        <v>80</v>
      </c>
      <c r="AV1157" s="11" t="s">
        <v>78</v>
      </c>
      <c r="AW1157" s="11" t="s">
        <v>35</v>
      </c>
      <c r="AX1157" s="11" t="s">
        <v>73</v>
      </c>
      <c r="AY1157" s="220" t="s">
        <v>141</v>
      </c>
    </row>
    <row r="1158" s="11" customFormat="1">
      <c r="B1158" s="210"/>
      <c r="C1158" s="211"/>
      <c r="D1158" s="212" t="s">
        <v>150</v>
      </c>
      <c r="E1158" s="213" t="s">
        <v>1</v>
      </c>
      <c r="F1158" s="214" t="s">
        <v>1080</v>
      </c>
      <c r="G1158" s="211"/>
      <c r="H1158" s="213" t="s">
        <v>1</v>
      </c>
      <c r="I1158" s="215"/>
      <c r="J1158" s="211"/>
      <c r="K1158" s="211"/>
      <c r="L1158" s="216"/>
      <c r="M1158" s="217"/>
      <c r="N1158" s="218"/>
      <c r="O1158" s="218"/>
      <c r="P1158" s="218"/>
      <c r="Q1158" s="218"/>
      <c r="R1158" s="218"/>
      <c r="S1158" s="218"/>
      <c r="T1158" s="219"/>
      <c r="AT1158" s="220" t="s">
        <v>150</v>
      </c>
      <c r="AU1158" s="220" t="s">
        <v>80</v>
      </c>
      <c r="AV1158" s="11" t="s">
        <v>78</v>
      </c>
      <c r="AW1158" s="11" t="s">
        <v>35</v>
      </c>
      <c r="AX1158" s="11" t="s">
        <v>73</v>
      </c>
      <c r="AY1158" s="220" t="s">
        <v>141</v>
      </c>
    </row>
    <row r="1159" s="11" customFormat="1">
      <c r="B1159" s="210"/>
      <c r="C1159" s="211"/>
      <c r="D1159" s="212" t="s">
        <v>150</v>
      </c>
      <c r="E1159" s="213" t="s">
        <v>1</v>
      </c>
      <c r="F1159" s="214" t="s">
        <v>1081</v>
      </c>
      <c r="G1159" s="211"/>
      <c r="H1159" s="213" t="s">
        <v>1</v>
      </c>
      <c r="I1159" s="215"/>
      <c r="J1159" s="211"/>
      <c r="K1159" s="211"/>
      <c r="L1159" s="216"/>
      <c r="M1159" s="217"/>
      <c r="N1159" s="218"/>
      <c r="O1159" s="218"/>
      <c r="P1159" s="218"/>
      <c r="Q1159" s="218"/>
      <c r="R1159" s="218"/>
      <c r="S1159" s="218"/>
      <c r="T1159" s="219"/>
      <c r="AT1159" s="220" t="s">
        <v>150</v>
      </c>
      <c r="AU1159" s="220" t="s">
        <v>80</v>
      </c>
      <c r="AV1159" s="11" t="s">
        <v>78</v>
      </c>
      <c r="AW1159" s="11" t="s">
        <v>35</v>
      </c>
      <c r="AX1159" s="11" t="s">
        <v>73</v>
      </c>
      <c r="AY1159" s="220" t="s">
        <v>141</v>
      </c>
    </row>
    <row r="1160" s="12" customFormat="1">
      <c r="B1160" s="221"/>
      <c r="C1160" s="222"/>
      <c r="D1160" s="212" t="s">
        <v>150</v>
      </c>
      <c r="E1160" s="223" t="s">
        <v>1</v>
      </c>
      <c r="F1160" s="224" t="s">
        <v>1202</v>
      </c>
      <c r="G1160" s="222"/>
      <c r="H1160" s="225">
        <v>1</v>
      </c>
      <c r="I1160" s="226"/>
      <c r="J1160" s="222"/>
      <c r="K1160" s="222"/>
      <c r="L1160" s="227"/>
      <c r="M1160" s="228"/>
      <c r="N1160" s="229"/>
      <c r="O1160" s="229"/>
      <c r="P1160" s="229"/>
      <c r="Q1160" s="229"/>
      <c r="R1160" s="229"/>
      <c r="S1160" s="229"/>
      <c r="T1160" s="230"/>
      <c r="AT1160" s="231" t="s">
        <v>150</v>
      </c>
      <c r="AU1160" s="231" t="s">
        <v>80</v>
      </c>
      <c r="AV1160" s="12" t="s">
        <v>80</v>
      </c>
      <c r="AW1160" s="12" t="s">
        <v>35</v>
      </c>
      <c r="AX1160" s="12" t="s">
        <v>78</v>
      </c>
      <c r="AY1160" s="231" t="s">
        <v>141</v>
      </c>
    </row>
    <row r="1161" s="1" customFormat="1" ht="14.4" customHeight="1">
      <c r="B1161" s="37"/>
      <c r="C1161" s="198" t="s">
        <v>1203</v>
      </c>
      <c r="D1161" s="198" t="s">
        <v>143</v>
      </c>
      <c r="E1161" s="199" t="s">
        <v>1204</v>
      </c>
      <c r="F1161" s="200" t="s">
        <v>1205</v>
      </c>
      <c r="G1161" s="201" t="s">
        <v>479</v>
      </c>
      <c r="H1161" s="202">
        <v>2</v>
      </c>
      <c r="I1161" s="203"/>
      <c r="J1161" s="204">
        <f>ROUND(I1161*H1161,2)</f>
        <v>0</v>
      </c>
      <c r="K1161" s="200" t="s">
        <v>147</v>
      </c>
      <c r="L1161" s="42"/>
      <c r="M1161" s="205" t="s">
        <v>1</v>
      </c>
      <c r="N1161" s="206" t="s">
        <v>44</v>
      </c>
      <c r="O1161" s="78"/>
      <c r="P1161" s="207">
        <f>O1161*H1161</f>
        <v>0</v>
      </c>
      <c r="Q1161" s="207">
        <v>0.00021000000000000001</v>
      </c>
      <c r="R1161" s="207">
        <f>Q1161*H1161</f>
        <v>0.00042000000000000002</v>
      </c>
      <c r="S1161" s="207">
        <v>0</v>
      </c>
      <c r="T1161" s="208">
        <f>S1161*H1161</f>
        <v>0</v>
      </c>
      <c r="AR1161" s="16" t="s">
        <v>285</v>
      </c>
      <c r="AT1161" s="16" t="s">
        <v>143</v>
      </c>
      <c r="AU1161" s="16" t="s">
        <v>80</v>
      </c>
      <c r="AY1161" s="16" t="s">
        <v>141</v>
      </c>
      <c r="BE1161" s="209">
        <f>IF(N1161="základní",J1161,0)</f>
        <v>0</v>
      </c>
      <c r="BF1161" s="209">
        <f>IF(N1161="snížená",J1161,0)</f>
        <v>0</v>
      </c>
      <c r="BG1161" s="209">
        <f>IF(N1161="zákl. přenesená",J1161,0)</f>
        <v>0</v>
      </c>
      <c r="BH1161" s="209">
        <f>IF(N1161="sníž. přenesená",J1161,0)</f>
        <v>0</v>
      </c>
      <c r="BI1161" s="209">
        <f>IF(N1161="nulová",J1161,0)</f>
        <v>0</v>
      </c>
      <c r="BJ1161" s="16" t="s">
        <v>78</v>
      </c>
      <c r="BK1161" s="209">
        <f>ROUND(I1161*H1161,2)</f>
        <v>0</v>
      </c>
      <c r="BL1161" s="16" t="s">
        <v>285</v>
      </c>
      <c r="BM1161" s="16" t="s">
        <v>1206</v>
      </c>
    </row>
    <row r="1162" s="11" customFormat="1">
      <c r="B1162" s="210"/>
      <c r="C1162" s="211"/>
      <c r="D1162" s="212" t="s">
        <v>150</v>
      </c>
      <c r="E1162" s="213" t="s">
        <v>1</v>
      </c>
      <c r="F1162" s="214" t="s">
        <v>1079</v>
      </c>
      <c r="G1162" s="211"/>
      <c r="H1162" s="213" t="s">
        <v>1</v>
      </c>
      <c r="I1162" s="215"/>
      <c r="J1162" s="211"/>
      <c r="K1162" s="211"/>
      <c r="L1162" s="216"/>
      <c r="M1162" s="217"/>
      <c r="N1162" s="218"/>
      <c r="O1162" s="218"/>
      <c r="P1162" s="218"/>
      <c r="Q1162" s="218"/>
      <c r="R1162" s="218"/>
      <c r="S1162" s="218"/>
      <c r="T1162" s="219"/>
      <c r="AT1162" s="220" t="s">
        <v>150</v>
      </c>
      <c r="AU1162" s="220" t="s">
        <v>80</v>
      </c>
      <c r="AV1162" s="11" t="s">
        <v>78</v>
      </c>
      <c r="AW1162" s="11" t="s">
        <v>35</v>
      </c>
      <c r="AX1162" s="11" t="s">
        <v>73</v>
      </c>
      <c r="AY1162" s="220" t="s">
        <v>141</v>
      </c>
    </row>
    <row r="1163" s="11" customFormat="1">
      <c r="B1163" s="210"/>
      <c r="C1163" s="211"/>
      <c r="D1163" s="212" t="s">
        <v>150</v>
      </c>
      <c r="E1163" s="213" t="s">
        <v>1</v>
      </c>
      <c r="F1163" s="214" t="s">
        <v>251</v>
      </c>
      <c r="G1163" s="211"/>
      <c r="H1163" s="213" t="s">
        <v>1</v>
      </c>
      <c r="I1163" s="215"/>
      <c r="J1163" s="211"/>
      <c r="K1163" s="211"/>
      <c r="L1163" s="216"/>
      <c r="M1163" s="217"/>
      <c r="N1163" s="218"/>
      <c r="O1163" s="218"/>
      <c r="P1163" s="218"/>
      <c r="Q1163" s="218"/>
      <c r="R1163" s="218"/>
      <c r="S1163" s="218"/>
      <c r="T1163" s="219"/>
      <c r="AT1163" s="220" t="s">
        <v>150</v>
      </c>
      <c r="AU1163" s="220" t="s">
        <v>80</v>
      </c>
      <c r="AV1163" s="11" t="s">
        <v>78</v>
      </c>
      <c r="AW1163" s="11" t="s">
        <v>35</v>
      </c>
      <c r="AX1163" s="11" t="s">
        <v>73</v>
      </c>
      <c r="AY1163" s="220" t="s">
        <v>141</v>
      </c>
    </row>
    <row r="1164" s="11" customFormat="1">
      <c r="B1164" s="210"/>
      <c r="C1164" s="211"/>
      <c r="D1164" s="212" t="s">
        <v>150</v>
      </c>
      <c r="E1164" s="213" t="s">
        <v>1</v>
      </c>
      <c r="F1164" s="214" t="s">
        <v>1080</v>
      </c>
      <c r="G1164" s="211"/>
      <c r="H1164" s="213" t="s">
        <v>1</v>
      </c>
      <c r="I1164" s="215"/>
      <c r="J1164" s="211"/>
      <c r="K1164" s="211"/>
      <c r="L1164" s="216"/>
      <c r="M1164" s="217"/>
      <c r="N1164" s="218"/>
      <c r="O1164" s="218"/>
      <c r="P1164" s="218"/>
      <c r="Q1164" s="218"/>
      <c r="R1164" s="218"/>
      <c r="S1164" s="218"/>
      <c r="T1164" s="219"/>
      <c r="AT1164" s="220" t="s">
        <v>150</v>
      </c>
      <c r="AU1164" s="220" t="s">
        <v>80</v>
      </c>
      <c r="AV1164" s="11" t="s">
        <v>78</v>
      </c>
      <c r="AW1164" s="11" t="s">
        <v>35</v>
      </c>
      <c r="AX1164" s="11" t="s">
        <v>73</v>
      </c>
      <c r="AY1164" s="220" t="s">
        <v>141</v>
      </c>
    </row>
    <row r="1165" s="11" customFormat="1">
      <c r="B1165" s="210"/>
      <c r="C1165" s="211"/>
      <c r="D1165" s="212" t="s">
        <v>150</v>
      </c>
      <c r="E1165" s="213" t="s">
        <v>1</v>
      </c>
      <c r="F1165" s="214" t="s">
        <v>1081</v>
      </c>
      <c r="G1165" s="211"/>
      <c r="H1165" s="213" t="s">
        <v>1</v>
      </c>
      <c r="I1165" s="215"/>
      <c r="J1165" s="211"/>
      <c r="K1165" s="211"/>
      <c r="L1165" s="216"/>
      <c r="M1165" s="217"/>
      <c r="N1165" s="218"/>
      <c r="O1165" s="218"/>
      <c r="P1165" s="218"/>
      <c r="Q1165" s="218"/>
      <c r="R1165" s="218"/>
      <c r="S1165" s="218"/>
      <c r="T1165" s="219"/>
      <c r="AT1165" s="220" t="s">
        <v>150</v>
      </c>
      <c r="AU1165" s="220" t="s">
        <v>80</v>
      </c>
      <c r="AV1165" s="11" t="s">
        <v>78</v>
      </c>
      <c r="AW1165" s="11" t="s">
        <v>35</v>
      </c>
      <c r="AX1165" s="11" t="s">
        <v>73</v>
      </c>
      <c r="AY1165" s="220" t="s">
        <v>141</v>
      </c>
    </row>
    <row r="1166" s="12" customFormat="1">
      <c r="B1166" s="221"/>
      <c r="C1166" s="222"/>
      <c r="D1166" s="212" t="s">
        <v>150</v>
      </c>
      <c r="E1166" s="223" t="s">
        <v>1</v>
      </c>
      <c r="F1166" s="224" t="s">
        <v>1167</v>
      </c>
      <c r="G1166" s="222"/>
      <c r="H1166" s="225">
        <v>2</v>
      </c>
      <c r="I1166" s="226"/>
      <c r="J1166" s="222"/>
      <c r="K1166" s="222"/>
      <c r="L1166" s="227"/>
      <c r="M1166" s="228"/>
      <c r="N1166" s="229"/>
      <c r="O1166" s="229"/>
      <c r="P1166" s="229"/>
      <c r="Q1166" s="229"/>
      <c r="R1166" s="229"/>
      <c r="S1166" s="229"/>
      <c r="T1166" s="230"/>
      <c r="AT1166" s="231" t="s">
        <v>150</v>
      </c>
      <c r="AU1166" s="231" t="s">
        <v>80</v>
      </c>
      <c r="AV1166" s="12" t="s">
        <v>80</v>
      </c>
      <c r="AW1166" s="12" t="s">
        <v>35</v>
      </c>
      <c r="AX1166" s="12" t="s">
        <v>78</v>
      </c>
      <c r="AY1166" s="231" t="s">
        <v>141</v>
      </c>
    </row>
    <row r="1167" s="1" customFormat="1" ht="14.4" customHeight="1">
      <c r="B1167" s="37"/>
      <c r="C1167" s="198" t="s">
        <v>1207</v>
      </c>
      <c r="D1167" s="198" t="s">
        <v>143</v>
      </c>
      <c r="E1167" s="199" t="s">
        <v>1208</v>
      </c>
      <c r="F1167" s="200" t="s">
        <v>1209</v>
      </c>
      <c r="G1167" s="201" t="s">
        <v>479</v>
      </c>
      <c r="H1167" s="202">
        <v>16</v>
      </c>
      <c r="I1167" s="203"/>
      <c r="J1167" s="204">
        <f>ROUND(I1167*H1167,2)</f>
        <v>0</v>
      </c>
      <c r="K1167" s="200" t="s">
        <v>147</v>
      </c>
      <c r="L1167" s="42"/>
      <c r="M1167" s="205" t="s">
        <v>1</v>
      </c>
      <c r="N1167" s="206" t="s">
        <v>44</v>
      </c>
      <c r="O1167" s="78"/>
      <c r="P1167" s="207">
        <f>O1167*H1167</f>
        <v>0</v>
      </c>
      <c r="Q1167" s="207">
        <v>0.00034000000000000002</v>
      </c>
      <c r="R1167" s="207">
        <f>Q1167*H1167</f>
        <v>0.0054400000000000004</v>
      </c>
      <c r="S1167" s="207">
        <v>0</v>
      </c>
      <c r="T1167" s="208">
        <f>S1167*H1167</f>
        <v>0</v>
      </c>
      <c r="AR1167" s="16" t="s">
        <v>285</v>
      </c>
      <c r="AT1167" s="16" t="s">
        <v>143</v>
      </c>
      <c r="AU1167" s="16" t="s">
        <v>80</v>
      </c>
      <c r="AY1167" s="16" t="s">
        <v>141</v>
      </c>
      <c r="BE1167" s="209">
        <f>IF(N1167="základní",J1167,0)</f>
        <v>0</v>
      </c>
      <c r="BF1167" s="209">
        <f>IF(N1167="snížená",J1167,0)</f>
        <v>0</v>
      </c>
      <c r="BG1167" s="209">
        <f>IF(N1167="zákl. přenesená",J1167,0)</f>
        <v>0</v>
      </c>
      <c r="BH1167" s="209">
        <f>IF(N1167="sníž. přenesená",J1167,0)</f>
        <v>0</v>
      </c>
      <c r="BI1167" s="209">
        <f>IF(N1167="nulová",J1167,0)</f>
        <v>0</v>
      </c>
      <c r="BJ1167" s="16" t="s">
        <v>78</v>
      </c>
      <c r="BK1167" s="209">
        <f>ROUND(I1167*H1167,2)</f>
        <v>0</v>
      </c>
      <c r="BL1167" s="16" t="s">
        <v>285</v>
      </c>
      <c r="BM1167" s="16" t="s">
        <v>1210</v>
      </c>
    </row>
    <row r="1168" s="11" customFormat="1">
      <c r="B1168" s="210"/>
      <c r="C1168" s="211"/>
      <c r="D1168" s="212" t="s">
        <v>150</v>
      </c>
      <c r="E1168" s="213" t="s">
        <v>1</v>
      </c>
      <c r="F1168" s="214" t="s">
        <v>1079</v>
      </c>
      <c r="G1168" s="211"/>
      <c r="H1168" s="213" t="s">
        <v>1</v>
      </c>
      <c r="I1168" s="215"/>
      <c r="J1168" s="211"/>
      <c r="K1168" s="211"/>
      <c r="L1168" s="216"/>
      <c r="M1168" s="217"/>
      <c r="N1168" s="218"/>
      <c r="O1168" s="218"/>
      <c r="P1168" s="218"/>
      <c r="Q1168" s="218"/>
      <c r="R1168" s="218"/>
      <c r="S1168" s="218"/>
      <c r="T1168" s="219"/>
      <c r="AT1168" s="220" t="s">
        <v>150</v>
      </c>
      <c r="AU1168" s="220" t="s">
        <v>80</v>
      </c>
      <c r="AV1168" s="11" t="s">
        <v>78</v>
      </c>
      <c r="AW1168" s="11" t="s">
        <v>35</v>
      </c>
      <c r="AX1168" s="11" t="s">
        <v>73</v>
      </c>
      <c r="AY1168" s="220" t="s">
        <v>141</v>
      </c>
    </row>
    <row r="1169" s="11" customFormat="1">
      <c r="B1169" s="210"/>
      <c r="C1169" s="211"/>
      <c r="D1169" s="212" t="s">
        <v>150</v>
      </c>
      <c r="E1169" s="213" t="s">
        <v>1</v>
      </c>
      <c r="F1169" s="214" t="s">
        <v>251</v>
      </c>
      <c r="G1169" s="211"/>
      <c r="H1169" s="213" t="s">
        <v>1</v>
      </c>
      <c r="I1169" s="215"/>
      <c r="J1169" s="211"/>
      <c r="K1169" s="211"/>
      <c r="L1169" s="216"/>
      <c r="M1169" s="217"/>
      <c r="N1169" s="218"/>
      <c r="O1169" s="218"/>
      <c r="P1169" s="218"/>
      <c r="Q1169" s="218"/>
      <c r="R1169" s="218"/>
      <c r="S1169" s="218"/>
      <c r="T1169" s="219"/>
      <c r="AT1169" s="220" t="s">
        <v>150</v>
      </c>
      <c r="AU1169" s="220" t="s">
        <v>80</v>
      </c>
      <c r="AV1169" s="11" t="s">
        <v>78</v>
      </c>
      <c r="AW1169" s="11" t="s">
        <v>35</v>
      </c>
      <c r="AX1169" s="11" t="s">
        <v>73</v>
      </c>
      <c r="AY1169" s="220" t="s">
        <v>141</v>
      </c>
    </row>
    <row r="1170" s="11" customFormat="1">
      <c r="B1170" s="210"/>
      <c r="C1170" s="211"/>
      <c r="D1170" s="212" t="s">
        <v>150</v>
      </c>
      <c r="E1170" s="213" t="s">
        <v>1</v>
      </c>
      <c r="F1170" s="214" t="s">
        <v>1080</v>
      </c>
      <c r="G1170" s="211"/>
      <c r="H1170" s="213" t="s">
        <v>1</v>
      </c>
      <c r="I1170" s="215"/>
      <c r="J1170" s="211"/>
      <c r="K1170" s="211"/>
      <c r="L1170" s="216"/>
      <c r="M1170" s="217"/>
      <c r="N1170" s="218"/>
      <c r="O1170" s="218"/>
      <c r="P1170" s="218"/>
      <c r="Q1170" s="218"/>
      <c r="R1170" s="218"/>
      <c r="S1170" s="218"/>
      <c r="T1170" s="219"/>
      <c r="AT1170" s="220" t="s">
        <v>150</v>
      </c>
      <c r="AU1170" s="220" t="s">
        <v>80</v>
      </c>
      <c r="AV1170" s="11" t="s">
        <v>78</v>
      </c>
      <c r="AW1170" s="11" t="s">
        <v>35</v>
      </c>
      <c r="AX1170" s="11" t="s">
        <v>73</v>
      </c>
      <c r="AY1170" s="220" t="s">
        <v>141</v>
      </c>
    </row>
    <row r="1171" s="11" customFormat="1">
      <c r="B1171" s="210"/>
      <c r="C1171" s="211"/>
      <c r="D1171" s="212" t="s">
        <v>150</v>
      </c>
      <c r="E1171" s="213" t="s">
        <v>1</v>
      </c>
      <c r="F1171" s="214" t="s">
        <v>1081</v>
      </c>
      <c r="G1171" s="211"/>
      <c r="H1171" s="213" t="s">
        <v>1</v>
      </c>
      <c r="I1171" s="215"/>
      <c r="J1171" s="211"/>
      <c r="K1171" s="211"/>
      <c r="L1171" s="216"/>
      <c r="M1171" s="217"/>
      <c r="N1171" s="218"/>
      <c r="O1171" s="218"/>
      <c r="P1171" s="218"/>
      <c r="Q1171" s="218"/>
      <c r="R1171" s="218"/>
      <c r="S1171" s="218"/>
      <c r="T1171" s="219"/>
      <c r="AT1171" s="220" t="s">
        <v>150</v>
      </c>
      <c r="AU1171" s="220" t="s">
        <v>80</v>
      </c>
      <c r="AV1171" s="11" t="s">
        <v>78</v>
      </c>
      <c r="AW1171" s="11" t="s">
        <v>35</v>
      </c>
      <c r="AX1171" s="11" t="s">
        <v>73</v>
      </c>
      <c r="AY1171" s="220" t="s">
        <v>141</v>
      </c>
    </row>
    <row r="1172" s="12" customFormat="1">
      <c r="B1172" s="221"/>
      <c r="C1172" s="222"/>
      <c r="D1172" s="212" t="s">
        <v>150</v>
      </c>
      <c r="E1172" s="223" t="s">
        <v>1</v>
      </c>
      <c r="F1172" s="224" t="s">
        <v>1211</v>
      </c>
      <c r="G1172" s="222"/>
      <c r="H1172" s="225">
        <v>16</v>
      </c>
      <c r="I1172" s="226"/>
      <c r="J1172" s="222"/>
      <c r="K1172" s="222"/>
      <c r="L1172" s="227"/>
      <c r="M1172" s="228"/>
      <c r="N1172" s="229"/>
      <c r="O1172" s="229"/>
      <c r="P1172" s="229"/>
      <c r="Q1172" s="229"/>
      <c r="R1172" s="229"/>
      <c r="S1172" s="229"/>
      <c r="T1172" s="230"/>
      <c r="AT1172" s="231" t="s">
        <v>150</v>
      </c>
      <c r="AU1172" s="231" t="s">
        <v>80</v>
      </c>
      <c r="AV1172" s="12" t="s">
        <v>80</v>
      </c>
      <c r="AW1172" s="12" t="s">
        <v>35</v>
      </c>
      <c r="AX1172" s="12" t="s">
        <v>78</v>
      </c>
      <c r="AY1172" s="231" t="s">
        <v>141</v>
      </c>
    </row>
    <row r="1173" s="1" customFormat="1" ht="14.4" customHeight="1">
      <c r="B1173" s="37"/>
      <c r="C1173" s="198" t="s">
        <v>1212</v>
      </c>
      <c r="D1173" s="198" t="s">
        <v>143</v>
      </c>
      <c r="E1173" s="199" t="s">
        <v>1213</v>
      </c>
      <c r="F1173" s="200" t="s">
        <v>1214</v>
      </c>
      <c r="G1173" s="201" t="s">
        <v>479</v>
      </c>
      <c r="H1173" s="202">
        <v>6</v>
      </c>
      <c r="I1173" s="203"/>
      <c r="J1173" s="204">
        <f>ROUND(I1173*H1173,2)</f>
        <v>0</v>
      </c>
      <c r="K1173" s="200" t="s">
        <v>147</v>
      </c>
      <c r="L1173" s="42"/>
      <c r="M1173" s="205" t="s">
        <v>1</v>
      </c>
      <c r="N1173" s="206" t="s">
        <v>44</v>
      </c>
      <c r="O1173" s="78"/>
      <c r="P1173" s="207">
        <f>O1173*H1173</f>
        <v>0</v>
      </c>
      <c r="Q1173" s="207">
        <v>0.00069999999999999999</v>
      </c>
      <c r="R1173" s="207">
        <f>Q1173*H1173</f>
        <v>0.0041999999999999997</v>
      </c>
      <c r="S1173" s="207">
        <v>0</v>
      </c>
      <c r="T1173" s="208">
        <f>S1173*H1173</f>
        <v>0</v>
      </c>
      <c r="AR1173" s="16" t="s">
        <v>285</v>
      </c>
      <c r="AT1173" s="16" t="s">
        <v>143</v>
      </c>
      <c r="AU1173" s="16" t="s">
        <v>80</v>
      </c>
      <c r="AY1173" s="16" t="s">
        <v>141</v>
      </c>
      <c r="BE1173" s="209">
        <f>IF(N1173="základní",J1173,0)</f>
        <v>0</v>
      </c>
      <c r="BF1173" s="209">
        <f>IF(N1173="snížená",J1173,0)</f>
        <v>0</v>
      </c>
      <c r="BG1173" s="209">
        <f>IF(N1173="zákl. přenesená",J1173,0)</f>
        <v>0</v>
      </c>
      <c r="BH1173" s="209">
        <f>IF(N1173="sníž. přenesená",J1173,0)</f>
        <v>0</v>
      </c>
      <c r="BI1173" s="209">
        <f>IF(N1173="nulová",J1173,0)</f>
        <v>0</v>
      </c>
      <c r="BJ1173" s="16" t="s">
        <v>78</v>
      </c>
      <c r="BK1173" s="209">
        <f>ROUND(I1173*H1173,2)</f>
        <v>0</v>
      </c>
      <c r="BL1173" s="16" t="s">
        <v>285</v>
      </c>
      <c r="BM1173" s="16" t="s">
        <v>1215</v>
      </c>
    </row>
    <row r="1174" s="11" customFormat="1">
      <c r="B1174" s="210"/>
      <c r="C1174" s="211"/>
      <c r="D1174" s="212" t="s">
        <v>150</v>
      </c>
      <c r="E1174" s="213" t="s">
        <v>1</v>
      </c>
      <c r="F1174" s="214" t="s">
        <v>1079</v>
      </c>
      <c r="G1174" s="211"/>
      <c r="H1174" s="213" t="s">
        <v>1</v>
      </c>
      <c r="I1174" s="215"/>
      <c r="J1174" s="211"/>
      <c r="K1174" s="211"/>
      <c r="L1174" s="216"/>
      <c r="M1174" s="217"/>
      <c r="N1174" s="218"/>
      <c r="O1174" s="218"/>
      <c r="P1174" s="218"/>
      <c r="Q1174" s="218"/>
      <c r="R1174" s="218"/>
      <c r="S1174" s="218"/>
      <c r="T1174" s="219"/>
      <c r="AT1174" s="220" t="s">
        <v>150</v>
      </c>
      <c r="AU1174" s="220" t="s">
        <v>80</v>
      </c>
      <c r="AV1174" s="11" t="s">
        <v>78</v>
      </c>
      <c r="AW1174" s="11" t="s">
        <v>35</v>
      </c>
      <c r="AX1174" s="11" t="s">
        <v>73</v>
      </c>
      <c r="AY1174" s="220" t="s">
        <v>141</v>
      </c>
    </row>
    <row r="1175" s="11" customFormat="1">
      <c r="B1175" s="210"/>
      <c r="C1175" s="211"/>
      <c r="D1175" s="212" t="s">
        <v>150</v>
      </c>
      <c r="E1175" s="213" t="s">
        <v>1</v>
      </c>
      <c r="F1175" s="214" t="s">
        <v>251</v>
      </c>
      <c r="G1175" s="211"/>
      <c r="H1175" s="213" t="s">
        <v>1</v>
      </c>
      <c r="I1175" s="215"/>
      <c r="J1175" s="211"/>
      <c r="K1175" s="211"/>
      <c r="L1175" s="216"/>
      <c r="M1175" s="217"/>
      <c r="N1175" s="218"/>
      <c r="O1175" s="218"/>
      <c r="P1175" s="218"/>
      <c r="Q1175" s="218"/>
      <c r="R1175" s="218"/>
      <c r="S1175" s="218"/>
      <c r="T1175" s="219"/>
      <c r="AT1175" s="220" t="s">
        <v>150</v>
      </c>
      <c r="AU1175" s="220" t="s">
        <v>80</v>
      </c>
      <c r="AV1175" s="11" t="s">
        <v>78</v>
      </c>
      <c r="AW1175" s="11" t="s">
        <v>35</v>
      </c>
      <c r="AX1175" s="11" t="s">
        <v>73</v>
      </c>
      <c r="AY1175" s="220" t="s">
        <v>141</v>
      </c>
    </row>
    <row r="1176" s="11" customFormat="1">
      <c r="B1176" s="210"/>
      <c r="C1176" s="211"/>
      <c r="D1176" s="212" t="s">
        <v>150</v>
      </c>
      <c r="E1176" s="213" t="s">
        <v>1</v>
      </c>
      <c r="F1176" s="214" t="s">
        <v>1080</v>
      </c>
      <c r="G1176" s="211"/>
      <c r="H1176" s="213" t="s">
        <v>1</v>
      </c>
      <c r="I1176" s="215"/>
      <c r="J1176" s="211"/>
      <c r="K1176" s="211"/>
      <c r="L1176" s="216"/>
      <c r="M1176" s="217"/>
      <c r="N1176" s="218"/>
      <c r="O1176" s="218"/>
      <c r="P1176" s="218"/>
      <c r="Q1176" s="218"/>
      <c r="R1176" s="218"/>
      <c r="S1176" s="218"/>
      <c r="T1176" s="219"/>
      <c r="AT1176" s="220" t="s">
        <v>150</v>
      </c>
      <c r="AU1176" s="220" t="s">
        <v>80</v>
      </c>
      <c r="AV1176" s="11" t="s">
        <v>78</v>
      </c>
      <c r="AW1176" s="11" t="s">
        <v>35</v>
      </c>
      <c r="AX1176" s="11" t="s">
        <v>73</v>
      </c>
      <c r="AY1176" s="220" t="s">
        <v>141</v>
      </c>
    </row>
    <row r="1177" s="11" customFormat="1">
      <c r="B1177" s="210"/>
      <c r="C1177" s="211"/>
      <c r="D1177" s="212" t="s">
        <v>150</v>
      </c>
      <c r="E1177" s="213" t="s">
        <v>1</v>
      </c>
      <c r="F1177" s="214" t="s">
        <v>1081</v>
      </c>
      <c r="G1177" s="211"/>
      <c r="H1177" s="213" t="s">
        <v>1</v>
      </c>
      <c r="I1177" s="215"/>
      <c r="J1177" s="211"/>
      <c r="K1177" s="211"/>
      <c r="L1177" s="216"/>
      <c r="M1177" s="217"/>
      <c r="N1177" s="218"/>
      <c r="O1177" s="218"/>
      <c r="P1177" s="218"/>
      <c r="Q1177" s="218"/>
      <c r="R1177" s="218"/>
      <c r="S1177" s="218"/>
      <c r="T1177" s="219"/>
      <c r="AT1177" s="220" t="s">
        <v>150</v>
      </c>
      <c r="AU1177" s="220" t="s">
        <v>80</v>
      </c>
      <c r="AV1177" s="11" t="s">
        <v>78</v>
      </c>
      <c r="AW1177" s="11" t="s">
        <v>35</v>
      </c>
      <c r="AX1177" s="11" t="s">
        <v>73</v>
      </c>
      <c r="AY1177" s="220" t="s">
        <v>141</v>
      </c>
    </row>
    <row r="1178" s="12" customFormat="1">
      <c r="B1178" s="221"/>
      <c r="C1178" s="222"/>
      <c r="D1178" s="212" t="s">
        <v>150</v>
      </c>
      <c r="E1178" s="223" t="s">
        <v>1</v>
      </c>
      <c r="F1178" s="224" t="s">
        <v>1216</v>
      </c>
      <c r="G1178" s="222"/>
      <c r="H1178" s="225">
        <v>6</v>
      </c>
      <c r="I1178" s="226"/>
      <c r="J1178" s="222"/>
      <c r="K1178" s="222"/>
      <c r="L1178" s="227"/>
      <c r="M1178" s="228"/>
      <c r="N1178" s="229"/>
      <c r="O1178" s="229"/>
      <c r="P1178" s="229"/>
      <c r="Q1178" s="229"/>
      <c r="R1178" s="229"/>
      <c r="S1178" s="229"/>
      <c r="T1178" s="230"/>
      <c r="AT1178" s="231" t="s">
        <v>150</v>
      </c>
      <c r="AU1178" s="231" t="s">
        <v>80</v>
      </c>
      <c r="AV1178" s="12" t="s">
        <v>80</v>
      </c>
      <c r="AW1178" s="12" t="s">
        <v>35</v>
      </c>
      <c r="AX1178" s="12" t="s">
        <v>78</v>
      </c>
      <c r="AY1178" s="231" t="s">
        <v>141</v>
      </c>
    </row>
    <row r="1179" s="1" customFormat="1" ht="14.4" customHeight="1">
      <c r="B1179" s="37"/>
      <c r="C1179" s="198" t="s">
        <v>1217</v>
      </c>
      <c r="D1179" s="198" t="s">
        <v>143</v>
      </c>
      <c r="E1179" s="199" t="s">
        <v>1218</v>
      </c>
      <c r="F1179" s="200" t="s">
        <v>1219</v>
      </c>
      <c r="G1179" s="201" t="s">
        <v>549</v>
      </c>
      <c r="H1179" s="202">
        <v>1</v>
      </c>
      <c r="I1179" s="203"/>
      <c r="J1179" s="204">
        <f>ROUND(I1179*H1179,2)</f>
        <v>0</v>
      </c>
      <c r="K1179" s="200" t="s">
        <v>1</v>
      </c>
      <c r="L1179" s="42"/>
      <c r="M1179" s="205" t="s">
        <v>1</v>
      </c>
      <c r="N1179" s="206" t="s">
        <v>44</v>
      </c>
      <c r="O1179" s="78"/>
      <c r="P1179" s="207">
        <f>O1179*H1179</f>
        <v>0</v>
      </c>
      <c r="Q1179" s="207">
        <v>0.00133</v>
      </c>
      <c r="R1179" s="207">
        <f>Q1179*H1179</f>
        <v>0.00133</v>
      </c>
      <c r="S1179" s="207">
        <v>0</v>
      </c>
      <c r="T1179" s="208">
        <f>S1179*H1179</f>
        <v>0</v>
      </c>
      <c r="AR1179" s="16" t="s">
        <v>285</v>
      </c>
      <c r="AT1179" s="16" t="s">
        <v>143</v>
      </c>
      <c r="AU1179" s="16" t="s">
        <v>80</v>
      </c>
      <c r="AY1179" s="16" t="s">
        <v>141</v>
      </c>
      <c r="BE1179" s="209">
        <f>IF(N1179="základní",J1179,0)</f>
        <v>0</v>
      </c>
      <c r="BF1179" s="209">
        <f>IF(N1179="snížená",J1179,0)</f>
        <v>0</v>
      </c>
      <c r="BG1179" s="209">
        <f>IF(N1179="zákl. přenesená",J1179,0)</f>
        <v>0</v>
      </c>
      <c r="BH1179" s="209">
        <f>IF(N1179="sníž. přenesená",J1179,0)</f>
        <v>0</v>
      </c>
      <c r="BI1179" s="209">
        <f>IF(N1179="nulová",J1179,0)</f>
        <v>0</v>
      </c>
      <c r="BJ1179" s="16" t="s">
        <v>78</v>
      </c>
      <c r="BK1179" s="209">
        <f>ROUND(I1179*H1179,2)</f>
        <v>0</v>
      </c>
      <c r="BL1179" s="16" t="s">
        <v>285</v>
      </c>
      <c r="BM1179" s="16" t="s">
        <v>1220</v>
      </c>
    </row>
    <row r="1180" s="11" customFormat="1">
      <c r="B1180" s="210"/>
      <c r="C1180" s="211"/>
      <c r="D1180" s="212" t="s">
        <v>150</v>
      </c>
      <c r="E1180" s="213" t="s">
        <v>1</v>
      </c>
      <c r="F1180" s="214" t="s">
        <v>253</v>
      </c>
      <c r="G1180" s="211"/>
      <c r="H1180" s="213" t="s">
        <v>1</v>
      </c>
      <c r="I1180" s="215"/>
      <c r="J1180" s="211"/>
      <c r="K1180" s="211"/>
      <c r="L1180" s="216"/>
      <c r="M1180" s="217"/>
      <c r="N1180" s="218"/>
      <c r="O1180" s="218"/>
      <c r="P1180" s="218"/>
      <c r="Q1180" s="218"/>
      <c r="R1180" s="218"/>
      <c r="S1180" s="218"/>
      <c r="T1180" s="219"/>
      <c r="AT1180" s="220" t="s">
        <v>150</v>
      </c>
      <c r="AU1180" s="220" t="s">
        <v>80</v>
      </c>
      <c r="AV1180" s="11" t="s">
        <v>78</v>
      </c>
      <c r="AW1180" s="11" t="s">
        <v>35</v>
      </c>
      <c r="AX1180" s="11" t="s">
        <v>73</v>
      </c>
      <c r="AY1180" s="220" t="s">
        <v>141</v>
      </c>
    </row>
    <row r="1181" s="11" customFormat="1">
      <c r="B1181" s="210"/>
      <c r="C1181" s="211"/>
      <c r="D1181" s="212" t="s">
        <v>150</v>
      </c>
      <c r="E1181" s="213" t="s">
        <v>1</v>
      </c>
      <c r="F1181" s="214" t="s">
        <v>254</v>
      </c>
      <c r="G1181" s="211"/>
      <c r="H1181" s="213" t="s">
        <v>1</v>
      </c>
      <c r="I1181" s="215"/>
      <c r="J1181" s="211"/>
      <c r="K1181" s="211"/>
      <c r="L1181" s="216"/>
      <c r="M1181" s="217"/>
      <c r="N1181" s="218"/>
      <c r="O1181" s="218"/>
      <c r="P1181" s="218"/>
      <c r="Q1181" s="218"/>
      <c r="R1181" s="218"/>
      <c r="S1181" s="218"/>
      <c r="T1181" s="219"/>
      <c r="AT1181" s="220" t="s">
        <v>150</v>
      </c>
      <c r="AU1181" s="220" t="s">
        <v>80</v>
      </c>
      <c r="AV1181" s="11" t="s">
        <v>78</v>
      </c>
      <c r="AW1181" s="11" t="s">
        <v>35</v>
      </c>
      <c r="AX1181" s="11" t="s">
        <v>73</v>
      </c>
      <c r="AY1181" s="220" t="s">
        <v>141</v>
      </c>
    </row>
    <row r="1182" s="11" customFormat="1">
      <c r="B1182" s="210"/>
      <c r="C1182" s="211"/>
      <c r="D1182" s="212" t="s">
        <v>150</v>
      </c>
      <c r="E1182" s="213" t="s">
        <v>1</v>
      </c>
      <c r="F1182" s="214" t="s">
        <v>255</v>
      </c>
      <c r="G1182" s="211"/>
      <c r="H1182" s="213" t="s">
        <v>1</v>
      </c>
      <c r="I1182" s="215"/>
      <c r="J1182" s="211"/>
      <c r="K1182" s="211"/>
      <c r="L1182" s="216"/>
      <c r="M1182" s="217"/>
      <c r="N1182" s="218"/>
      <c r="O1182" s="218"/>
      <c r="P1182" s="218"/>
      <c r="Q1182" s="218"/>
      <c r="R1182" s="218"/>
      <c r="S1182" s="218"/>
      <c r="T1182" s="219"/>
      <c r="AT1182" s="220" t="s">
        <v>150</v>
      </c>
      <c r="AU1182" s="220" t="s">
        <v>80</v>
      </c>
      <c r="AV1182" s="11" t="s">
        <v>78</v>
      </c>
      <c r="AW1182" s="11" t="s">
        <v>35</v>
      </c>
      <c r="AX1182" s="11" t="s">
        <v>73</v>
      </c>
      <c r="AY1182" s="220" t="s">
        <v>141</v>
      </c>
    </row>
    <row r="1183" s="11" customFormat="1">
      <c r="B1183" s="210"/>
      <c r="C1183" s="211"/>
      <c r="D1183" s="212" t="s">
        <v>150</v>
      </c>
      <c r="E1183" s="213" t="s">
        <v>1</v>
      </c>
      <c r="F1183" s="214" t="s">
        <v>615</v>
      </c>
      <c r="G1183" s="211"/>
      <c r="H1183" s="213" t="s">
        <v>1</v>
      </c>
      <c r="I1183" s="215"/>
      <c r="J1183" s="211"/>
      <c r="K1183" s="211"/>
      <c r="L1183" s="216"/>
      <c r="M1183" s="217"/>
      <c r="N1183" s="218"/>
      <c r="O1183" s="218"/>
      <c r="P1183" s="218"/>
      <c r="Q1183" s="218"/>
      <c r="R1183" s="218"/>
      <c r="S1183" s="218"/>
      <c r="T1183" s="219"/>
      <c r="AT1183" s="220" t="s">
        <v>150</v>
      </c>
      <c r="AU1183" s="220" t="s">
        <v>80</v>
      </c>
      <c r="AV1183" s="11" t="s">
        <v>78</v>
      </c>
      <c r="AW1183" s="11" t="s">
        <v>35</v>
      </c>
      <c r="AX1183" s="11" t="s">
        <v>73</v>
      </c>
      <c r="AY1183" s="220" t="s">
        <v>141</v>
      </c>
    </row>
    <row r="1184" s="11" customFormat="1">
      <c r="B1184" s="210"/>
      <c r="C1184" s="211"/>
      <c r="D1184" s="212" t="s">
        <v>150</v>
      </c>
      <c r="E1184" s="213" t="s">
        <v>1</v>
      </c>
      <c r="F1184" s="214" t="s">
        <v>256</v>
      </c>
      <c r="G1184" s="211"/>
      <c r="H1184" s="213" t="s">
        <v>1</v>
      </c>
      <c r="I1184" s="215"/>
      <c r="J1184" s="211"/>
      <c r="K1184" s="211"/>
      <c r="L1184" s="216"/>
      <c r="M1184" s="217"/>
      <c r="N1184" s="218"/>
      <c r="O1184" s="218"/>
      <c r="P1184" s="218"/>
      <c r="Q1184" s="218"/>
      <c r="R1184" s="218"/>
      <c r="S1184" s="218"/>
      <c r="T1184" s="219"/>
      <c r="AT1184" s="220" t="s">
        <v>150</v>
      </c>
      <c r="AU1184" s="220" t="s">
        <v>80</v>
      </c>
      <c r="AV1184" s="11" t="s">
        <v>78</v>
      </c>
      <c r="AW1184" s="11" t="s">
        <v>35</v>
      </c>
      <c r="AX1184" s="11" t="s">
        <v>73</v>
      </c>
      <c r="AY1184" s="220" t="s">
        <v>141</v>
      </c>
    </row>
    <row r="1185" s="12" customFormat="1">
      <c r="B1185" s="221"/>
      <c r="C1185" s="222"/>
      <c r="D1185" s="212" t="s">
        <v>150</v>
      </c>
      <c r="E1185" s="223" t="s">
        <v>1</v>
      </c>
      <c r="F1185" s="224" t="s">
        <v>1221</v>
      </c>
      <c r="G1185" s="222"/>
      <c r="H1185" s="225">
        <v>1</v>
      </c>
      <c r="I1185" s="226"/>
      <c r="J1185" s="222"/>
      <c r="K1185" s="222"/>
      <c r="L1185" s="227"/>
      <c r="M1185" s="228"/>
      <c r="N1185" s="229"/>
      <c r="O1185" s="229"/>
      <c r="P1185" s="229"/>
      <c r="Q1185" s="229"/>
      <c r="R1185" s="229"/>
      <c r="S1185" s="229"/>
      <c r="T1185" s="230"/>
      <c r="AT1185" s="231" t="s">
        <v>150</v>
      </c>
      <c r="AU1185" s="231" t="s">
        <v>80</v>
      </c>
      <c r="AV1185" s="12" t="s">
        <v>80</v>
      </c>
      <c r="AW1185" s="12" t="s">
        <v>35</v>
      </c>
      <c r="AX1185" s="12" t="s">
        <v>78</v>
      </c>
      <c r="AY1185" s="231" t="s">
        <v>141</v>
      </c>
    </row>
    <row r="1186" s="1" customFormat="1" ht="14.4" customHeight="1">
      <c r="B1186" s="37"/>
      <c r="C1186" s="198" t="s">
        <v>1222</v>
      </c>
      <c r="D1186" s="198" t="s">
        <v>143</v>
      </c>
      <c r="E1186" s="199" t="s">
        <v>1223</v>
      </c>
      <c r="F1186" s="200" t="s">
        <v>1224</v>
      </c>
      <c r="G1186" s="201" t="s">
        <v>760</v>
      </c>
      <c r="H1186" s="264"/>
      <c r="I1186" s="203"/>
      <c r="J1186" s="204">
        <f>ROUND(I1186*H1186,2)</f>
        <v>0</v>
      </c>
      <c r="K1186" s="200" t="s">
        <v>147</v>
      </c>
      <c r="L1186" s="42"/>
      <c r="M1186" s="205" t="s">
        <v>1</v>
      </c>
      <c r="N1186" s="206" t="s">
        <v>44</v>
      </c>
      <c r="O1186" s="78"/>
      <c r="P1186" s="207">
        <f>O1186*H1186</f>
        <v>0</v>
      </c>
      <c r="Q1186" s="207">
        <v>0</v>
      </c>
      <c r="R1186" s="207">
        <f>Q1186*H1186</f>
        <v>0</v>
      </c>
      <c r="S1186" s="207">
        <v>0</v>
      </c>
      <c r="T1186" s="208">
        <f>S1186*H1186</f>
        <v>0</v>
      </c>
      <c r="AR1186" s="16" t="s">
        <v>285</v>
      </c>
      <c r="AT1186" s="16" t="s">
        <v>143</v>
      </c>
      <c r="AU1186" s="16" t="s">
        <v>80</v>
      </c>
      <c r="AY1186" s="16" t="s">
        <v>141</v>
      </c>
      <c r="BE1186" s="209">
        <f>IF(N1186="základní",J1186,0)</f>
        <v>0</v>
      </c>
      <c r="BF1186" s="209">
        <f>IF(N1186="snížená",J1186,0)</f>
        <v>0</v>
      </c>
      <c r="BG1186" s="209">
        <f>IF(N1186="zákl. přenesená",J1186,0)</f>
        <v>0</v>
      </c>
      <c r="BH1186" s="209">
        <f>IF(N1186="sníž. přenesená",J1186,0)</f>
        <v>0</v>
      </c>
      <c r="BI1186" s="209">
        <f>IF(N1186="nulová",J1186,0)</f>
        <v>0</v>
      </c>
      <c r="BJ1186" s="16" t="s">
        <v>78</v>
      </c>
      <c r="BK1186" s="209">
        <f>ROUND(I1186*H1186,2)</f>
        <v>0</v>
      </c>
      <c r="BL1186" s="16" t="s">
        <v>285</v>
      </c>
      <c r="BM1186" s="16" t="s">
        <v>1225</v>
      </c>
    </row>
    <row r="1187" s="10" customFormat="1" ht="22.8" customHeight="1">
      <c r="B1187" s="182"/>
      <c r="C1187" s="183"/>
      <c r="D1187" s="184" t="s">
        <v>72</v>
      </c>
      <c r="E1187" s="196" t="s">
        <v>1226</v>
      </c>
      <c r="F1187" s="196" t="s">
        <v>1227</v>
      </c>
      <c r="G1187" s="183"/>
      <c r="H1187" s="183"/>
      <c r="I1187" s="186"/>
      <c r="J1187" s="197">
        <f>BK1187</f>
        <v>0</v>
      </c>
      <c r="K1187" s="183"/>
      <c r="L1187" s="188"/>
      <c r="M1187" s="189"/>
      <c r="N1187" s="190"/>
      <c r="O1187" s="190"/>
      <c r="P1187" s="191">
        <f>SUM(P1188:P1273)</f>
        <v>0</v>
      </c>
      <c r="Q1187" s="190"/>
      <c r="R1187" s="191">
        <f>SUM(R1188:R1273)</f>
        <v>0.92156000000000016</v>
      </c>
      <c r="S1187" s="190"/>
      <c r="T1187" s="192">
        <f>SUM(T1188:T1273)</f>
        <v>0</v>
      </c>
      <c r="AR1187" s="193" t="s">
        <v>80</v>
      </c>
      <c r="AT1187" s="194" t="s">
        <v>72</v>
      </c>
      <c r="AU1187" s="194" t="s">
        <v>78</v>
      </c>
      <c r="AY1187" s="193" t="s">
        <v>141</v>
      </c>
      <c r="BK1187" s="195">
        <f>SUM(BK1188:BK1273)</f>
        <v>0</v>
      </c>
    </row>
    <row r="1188" s="1" customFormat="1" ht="20.4" customHeight="1">
      <c r="B1188" s="37"/>
      <c r="C1188" s="198" t="s">
        <v>1228</v>
      </c>
      <c r="D1188" s="198" t="s">
        <v>143</v>
      </c>
      <c r="E1188" s="199" t="s">
        <v>1229</v>
      </c>
      <c r="F1188" s="200" t="s">
        <v>1230</v>
      </c>
      <c r="G1188" s="201" t="s">
        <v>479</v>
      </c>
      <c r="H1188" s="202">
        <v>3</v>
      </c>
      <c r="I1188" s="203"/>
      <c r="J1188" s="204">
        <f>ROUND(I1188*H1188,2)</f>
        <v>0</v>
      </c>
      <c r="K1188" s="200" t="s">
        <v>147</v>
      </c>
      <c r="L1188" s="42"/>
      <c r="M1188" s="205" t="s">
        <v>1</v>
      </c>
      <c r="N1188" s="206" t="s">
        <v>44</v>
      </c>
      <c r="O1188" s="78"/>
      <c r="P1188" s="207">
        <f>O1188*H1188</f>
        <v>0</v>
      </c>
      <c r="Q1188" s="207">
        <v>0.013400000000000001</v>
      </c>
      <c r="R1188" s="207">
        <f>Q1188*H1188</f>
        <v>0.0402</v>
      </c>
      <c r="S1188" s="207">
        <v>0</v>
      </c>
      <c r="T1188" s="208">
        <f>S1188*H1188</f>
        <v>0</v>
      </c>
      <c r="AR1188" s="16" t="s">
        <v>285</v>
      </c>
      <c r="AT1188" s="16" t="s">
        <v>143</v>
      </c>
      <c r="AU1188" s="16" t="s">
        <v>80</v>
      </c>
      <c r="AY1188" s="16" t="s">
        <v>141</v>
      </c>
      <c r="BE1188" s="209">
        <f>IF(N1188="základní",J1188,0)</f>
        <v>0</v>
      </c>
      <c r="BF1188" s="209">
        <f>IF(N1188="snížená",J1188,0)</f>
        <v>0</v>
      </c>
      <c r="BG1188" s="209">
        <f>IF(N1188="zákl. přenesená",J1188,0)</f>
        <v>0</v>
      </c>
      <c r="BH1188" s="209">
        <f>IF(N1188="sníž. přenesená",J1188,0)</f>
        <v>0</v>
      </c>
      <c r="BI1188" s="209">
        <f>IF(N1188="nulová",J1188,0)</f>
        <v>0</v>
      </c>
      <c r="BJ1188" s="16" t="s">
        <v>78</v>
      </c>
      <c r="BK1188" s="209">
        <f>ROUND(I1188*H1188,2)</f>
        <v>0</v>
      </c>
      <c r="BL1188" s="16" t="s">
        <v>285</v>
      </c>
      <c r="BM1188" s="16" t="s">
        <v>1231</v>
      </c>
    </row>
    <row r="1189" s="11" customFormat="1">
      <c r="B1189" s="210"/>
      <c r="C1189" s="211"/>
      <c r="D1189" s="212" t="s">
        <v>150</v>
      </c>
      <c r="E1189" s="213" t="s">
        <v>1</v>
      </c>
      <c r="F1189" s="214" t="s">
        <v>1079</v>
      </c>
      <c r="G1189" s="211"/>
      <c r="H1189" s="213" t="s">
        <v>1</v>
      </c>
      <c r="I1189" s="215"/>
      <c r="J1189" s="211"/>
      <c r="K1189" s="211"/>
      <c r="L1189" s="216"/>
      <c r="M1189" s="217"/>
      <c r="N1189" s="218"/>
      <c r="O1189" s="218"/>
      <c r="P1189" s="218"/>
      <c r="Q1189" s="218"/>
      <c r="R1189" s="218"/>
      <c r="S1189" s="218"/>
      <c r="T1189" s="219"/>
      <c r="AT1189" s="220" t="s">
        <v>150</v>
      </c>
      <c r="AU1189" s="220" t="s">
        <v>80</v>
      </c>
      <c r="AV1189" s="11" t="s">
        <v>78</v>
      </c>
      <c r="AW1189" s="11" t="s">
        <v>35</v>
      </c>
      <c r="AX1189" s="11" t="s">
        <v>73</v>
      </c>
      <c r="AY1189" s="220" t="s">
        <v>141</v>
      </c>
    </row>
    <row r="1190" s="11" customFormat="1">
      <c r="B1190" s="210"/>
      <c r="C1190" s="211"/>
      <c r="D1190" s="212" t="s">
        <v>150</v>
      </c>
      <c r="E1190" s="213" t="s">
        <v>1</v>
      </c>
      <c r="F1190" s="214" t="s">
        <v>251</v>
      </c>
      <c r="G1190" s="211"/>
      <c r="H1190" s="213" t="s">
        <v>1</v>
      </c>
      <c r="I1190" s="215"/>
      <c r="J1190" s="211"/>
      <c r="K1190" s="211"/>
      <c r="L1190" s="216"/>
      <c r="M1190" s="217"/>
      <c r="N1190" s="218"/>
      <c r="O1190" s="218"/>
      <c r="P1190" s="218"/>
      <c r="Q1190" s="218"/>
      <c r="R1190" s="218"/>
      <c r="S1190" s="218"/>
      <c r="T1190" s="219"/>
      <c r="AT1190" s="220" t="s">
        <v>150</v>
      </c>
      <c r="AU1190" s="220" t="s">
        <v>80</v>
      </c>
      <c r="AV1190" s="11" t="s">
        <v>78</v>
      </c>
      <c r="AW1190" s="11" t="s">
        <v>35</v>
      </c>
      <c r="AX1190" s="11" t="s">
        <v>73</v>
      </c>
      <c r="AY1190" s="220" t="s">
        <v>141</v>
      </c>
    </row>
    <row r="1191" s="11" customFormat="1">
      <c r="B1191" s="210"/>
      <c r="C1191" s="211"/>
      <c r="D1191" s="212" t="s">
        <v>150</v>
      </c>
      <c r="E1191" s="213" t="s">
        <v>1</v>
      </c>
      <c r="F1191" s="214" t="s">
        <v>1081</v>
      </c>
      <c r="G1191" s="211"/>
      <c r="H1191" s="213" t="s">
        <v>1</v>
      </c>
      <c r="I1191" s="215"/>
      <c r="J1191" s="211"/>
      <c r="K1191" s="211"/>
      <c r="L1191" s="216"/>
      <c r="M1191" s="217"/>
      <c r="N1191" s="218"/>
      <c r="O1191" s="218"/>
      <c r="P1191" s="218"/>
      <c r="Q1191" s="218"/>
      <c r="R1191" s="218"/>
      <c r="S1191" s="218"/>
      <c r="T1191" s="219"/>
      <c r="AT1191" s="220" t="s">
        <v>150</v>
      </c>
      <c r="AU1191" s="220" t="s">
        <v>80</v>
      </c>
      <c r="AV1191" s="11" t="s">
        <v>78</v>
      </c>
      <c r="AW1191" s="11" t="s">
        <v>35</v>
      </c>
      <c r="AX1191" s="11" t="s">
        <v>73</v>
      </c>
      <c r="AY1191" s="220" t="s">
        <v>141</v>
      </c>
    </row>
    <row r="1192" s="12" customFormat="1">
      <c r="B1192" s="221"/>
      <c r="C1192" s="222"/>
      <c r="D1192" s="212" t="s">
        <v>150</v>
      </c>
      <c r="E1192" s="223" t="s">
        <v>1</v>
      </c>
      <c r="F1192" s="224" t="s">
        <v>969</v>
      </c>
      <c r="G1192" s="222"/>
      <c r="H1192" s="225">
        <v>1</v>
      </c>
      <c r="I1192" s="226"/>
      <c r="J1192" s="222"/>
      <c r="K1192" s="222"/>
      <c r="L1192" s="227"/>
      <c r="M1192" s="228"/>
      <c r="N1192" s="229"/>
      <c r="O1192" s="229"/>
      <c r="P1192" s="229"/>
      <c r="Q1192" s="229"/>
      <c r="R1192" s="229"/>
      <c r="S1192" s="229"/>
      <c r="T1192" s="230"/>
      <c r="AT1192" s="231" t="s">
        <v>150</v>
      </c>
      <c r="AU1192" s="231" t="s">
        <v>80</v>
      </c>
      <c r="AV1192" s="12" t="s">
        <v>80</v>
      </c>
      <c r="AW1192" s="12" t="s">
        <v>35</v>
      </c>
      <c r="AX1192" s="12" t="s">
        <v>73</v>
      </c>
      <c r="AY1192" s="231" t="s">
        <v>141</v>
      </c>
    </row>
    <row r="1193" s="12" customFormat="1">
      <c r="B1193" s="221"/>
      <c r="C1193" s="222"/>
      <c r="D1193" s="212" t="s">
        <v>150</v>
      </c>
      <c r="E1193" s="223" t="s">
        <v>1</v>
      </c>
      <c r="F1193" s="224" t="s">
        <v>1232</v>
      </c>
      <c r="G1193" s="222"/>
      <c r="H1193" s="225">
        <v>1</v>
      </c>
      <c r="I1193" s="226"/>
      <c r="J1193" s="222"/>
      <c r="K1193" s="222"/>
      <c r="L1193" s="227"/>
      <c r="M1193" s="228"/>
      <c r="N1193" s="229"/>
      <c r="O1193" s="229"/>
      <c r="P1193" s="229"/>
      <c r="Q1193" s="229"/>
      <c r="R1193" s="229"/>
      <c r="S1193" s="229"/>
      <c r="T1193" s="230"/>
      <c r="AT1193" s="231" t="s">
        <v>150</v>
      </c>
      <c r="AU1193" s="231" t="s">
        <v>80</v>
      </c>
      <c r="AV1193" s="12" t="s">
        <v>80</v>
      </c>
      <c r="AW1193" s="12" t="s">
        <v>35</v>
      </c>
      <c r="AX1193" s="12" t="s">
        <v>73</v>
      </c>
      <c r="AY1193" s="231" t="s">
        <v>141</v>
      </c>
    </row>
    <row r="1194" s="12" customFormat="1">
      <c r="B1194" s="221"/>
      <c r="C1194" s="222"/>
      <c r="D1194" s="212" t="s">
        <v>150</v>
      </c>
      <c r="E1194" s="223" t="s">
        <v>1</v>
      </c>
      <c r="F1194" s="224" t="s">
        <v>954</v>
      </c>
      <c r="G1194" s="222"/>
      <c r="H1194" s="225">
        <v>1</v>
      </c>
      <c r="I1194" s="226"/>
      <c r="J1194" s="222"/>
      <c r="K1194" s="222"/>
      <c r="L1194" s="227"/>
      <c r="M1194" s="228"/>
      <c r="N1194" s="229"/>
      <c r="O1194" s="229"/>
      <c r="P1194" s="229"/>
      <c r="Q1194" s="229"/>
      <c r="R1194" s="229"/>
      <c r="S1194" s="229"/>
      <c r="T1194" s="230"/>
      <c r="AT1194" s="231" t="s">
        <v>150</v>
      </c>
      <c r="AU1194" s="231" t="s">
        <v>80</v>
      </c>
      <c r="AV1194" s="12" t="s">
        <v>80</v>
      </c>
      <c r="AW1194" s="12" t="s">
        <v>35</v>
      </c>
      <c r="AX1194" s="12" t="s">
        <v>73</v>
      </c>
      <c r="AY1194" s="231" t="s">
        <v>141</v>
      </c>
    </row>
    <row r="1195" s="13" customFormat="1">
      <c r="B1195" s="232"/>
      <c r="C1195" s="233"/>
      <c r="D1195" s="212" t="s">
        <v>150</v>
      </c>
      <c r="E1195" s="234" t="s">
        <v>1</v>
      </c>
      <c r="F1195" s="235" t="s">
        <v>155</v>
      </c>
      <c r="G1195" s="233"/>
      <c r="H1195" s="236">
        <v>3</v>
      </c>
      <c r="I1195" s="237"/>
      <c r="J1195" s="233"/>
      <c r="K1195" s="233"/>
      <c r="L1195" s="238"/>
      <c r="M1195" s="239"/>
      <c r="N1195" s="240"/>
      <c r="O1195" s="240"/>
      <c r="P1195" s="240"/>
      <c r="Q1195" s="240"/>
      <c r="R1195" s="240"/>
      <c r="S1195" s="240"/>
      <c r="T1195" s="241"/>
      <c r="AT1195" s="242" t="s">
        <v>150</v>
      </c>
      <c r="AU1195" s="242" t="s">
        <v>80</v>
      </c>
      <c r="AV1195" s="13" t="s">
        <v>148</v>
      </c>
      <c r="AW1195" s="13" t="s">
        <v>35</v>
      </c>
      <c r="AX1195" s="13" t="s">
        <v>78</v>
      </c>
      <c r="AY1195" s="242" t="s">
        <v>141</v>
      </c>
    </row>
    <row r="1196" s="1" customFormat="1" ht="20.4" customHeight="1">
      <c r="B1196" s="37"/>
      <c r="C1196" s="198" t="s">
        <v>1233</v>
      </c>
      <c r="D1196" s="198" t="s">
        <v>143</v>
      </c>
      <c r="E1196" s="199" t="s">
        <v>1234</v>
      </c>
      <c r="F1196" s="200" t="s">
        <v>1235</v>
      </c>
      <c r="G1196" s="201" t="s">
        <v>479</v>
      </c>
      <c r="H1196" s="202">
        <v>1</v>
      </c>
      <c r="I1196" s="203"/>
      <c r="J1196" s="204">
        <f>ROUND(I1196*H1196,2)</f>
        <v>0</v>
      </c>
      <c r="K1196" s="200" t="s">
        <v>147</v>
      </c>
      <c r="L1196" s="42"/>
      <c r="M1196" s="205" t="s">
        <v>1</v>
      </c>
      <c r="N1196" s="206" t="s">
        <v>44</v>
      </c>
      <c r="O1196" s="78"/>
      <c r="P1196" s="207">
        <f>O1196*H1196</f>
        <v>0</v>
      </c>
      <c r="Q1196" s="207">
        <v>0.016549999999999999</v>
      </c>
      <c r="R1196" s="207">
        <f>Q1196*H1196</f>
        <v>0.016549999999999999</v>
      </c>
      <c r="S1196" s="207">
        <v>0</v>
      </c>
      <c r="T1196" s="208">
        <f>S1196*H1196</f>
        <v>0</v>
      </c>
      <c r="AR1196" s="16" t="s">
        <v>285</v>
      </c>
      <c r="AT1196" s="16" t="s">
        <v>143</v>
      </c>
      <c r="AU1196" s="16" t="s">
        <v>80</v>
      </c>
      <c r="AY1196" s="16" t="s">
        <v>141</v>
      </c>
      <c r="BE1196" s="209">
        <f>IF(N1196="základní",J1196,0)</f>
        <v>0</v>
      </c>
      <c r="BF1196" s="209">
        <f>IF(N1196="snížená",J1196,0)</f>
        <v>0</v>
      </c>
      <c r="BG1196" s="209">
        <f>IF(N1196="zákl. přenesená",J1196,0)</f>
        <v>0</v>
      </c>
      <c r="BH1196" s="209">
        <f>IF(N1196="sníž. přenesená",J1196,0)</f>
        <v>0</v>
      </c>
      <c r="BI1196" s="209">
        <f>IF(N1196="nulová",J1196,0)</f>
        <v>0</v>
      </c>
      <c r="BJ1196" s="16" t="s">
        <v>78</v>
      </c>
      <c r="BK1196" s="209">
        <f>ROUND(I1196*H1196,2)</f>
        <v>0</v>
      </c>
      <c r="BL1196" s="16" t="s">
        <v>285</v>
      </c>
      <c r="BM1196" s="16" t="s">
        <v>1236</v>
      </c>
    </row>
    <row r="1197" s="11" customFormat="1">
      <c r="B1197" s="210"/>
      <c r="C1197" s="211"/>
      <c r="D1197" s="212" t="s">
        <v>150</v>
      </c>
      <c r="E1197" s="213" t="s">
        <v>1</v>
      </c>
      <c r="F1197" s="214" t="s">
        <v>1079</v>
      </c>
      <c r="G1197" s="211"/>
      <c r="H1197" s="213" t="s">
        <v>1</v>
      </c>
      <c r="I1197" s="215"/>
      <c r="J1197" s="211"/>
      <c r="K1197" s="211"/>
      <c r="L1197" s="216"/>
      <c r="M1197" s="217"/>
      <c r="N1197" s="218"/>
      <c r="O1197" s="218"/>
      <c r="P1197" s="218"/>
      <c r="Q1197" s="218"/>
      <c r="R1197" s="218"/>
      <c r="S1197" s="218"/>
      <c r="T1197" s="219"/>
      <c r="AT1197" s="220" t="s">
        <v>150</v>
      </c>
      <c r="AU1197" s="220" t="s">
        <v>80</v>
      </c>
      <c r="AV1197" s="11" t="s">
        <v>78</v>
      </c>
      <c r="AW1197" s="11" t="s">
        <v>35</v>
      </c>
      <c r="AX1197" s="11" t="s">
        <v>73</v>
      </c>
      <c r="AY1197" s="220" t="s">
        <v>141</v>
      </c>
    </row>
    <row r="1198" s="11" customFormat="1">
      <c r="B1198" s="210"/>
      <c r="C1198" s="211"/>
      <c r="D1198" s="212" t="s">
        <v>150</v>
      </c>
      <c r="E1198" s="213" t="s">
        <v>1</v>
      </c>
      <c r="F1198" s="214" t="s">
        <v>251</v>
      </c>
      <c r="G1198" s="211"/>
      <c r="H1198" s="213" t="s">
        <v>1</v>
      </c>
      <c r="I1198" s="215"/>
      <c r="J1198" s="211"/>
      <c r="K1198" s="211"/>
      <c r="L1198" s="216"/>
      <c r="M1198" s="217"/>
      <c r="N1198" s="218"/>
      <c r="O1198" s="218"/>
      <c r="P1198" s="218"/>
      <c r="Q1198" s="218"/>
      <c r="R1198" s="218"/>
      <c r="S1198" s="218"/>
      <c r="T1198" s="219"/>
      <c r="AT1198" s="220" t="s">
        <v>150</v>
      </c>
      <c r="AU1198" s="220" t="s">
        <v>80</v>
      </c>
      <c r="AV1198" s="11" t="s">
        <v>78</v>
      </c>
      <c r="AW1198" s="11" t="s">
        <v>35</v>
      </c>
      <c r="AX1198" s="11" t="s">
        <v>73</v>
      </c>
      <c r="AY1198" s="220" t="s">
        <v>141</v>
      </c>
    </row>
    <row r="1199" s="11" customFormat="1">
      <c r="B1199" s="210"/>
      <c r="C1199" s="211"/>
      <c r="D1199" s="212" t="s">
        <v>150</v>
      </c>
      <c r="E1199" s="213" t="s">
        <v>1</v>
      </c>
      <c r="F1199" s="214" t="s">
        <v>1081</v>
      </c>
      <c r="G1199" s="211"/>
      <c r="H1199" s="213" t="s">
        <v>1</v>
      </c>
      <c r="I1199" s="215"/>
      <c r="J1199" s="211"/>
      <c r="K1199" s="211"/>
      <c r="L1199" s="216"/>
      <c r="M1199" s="217"/>
      <c r="N1199" s="218"/>
      <c r="O1199" s="218"/>
      <c r="P1199" s="218"/>
      <c r="Q1199" s="218"/>
      <c r="R1199" s="218"/>
      <c r="S1199" s="218"/>
      <c r="T1199" s="219"/>
      <c r="AT1199" s="220" t="s">
        <v>150</v>
      </c>
      <c r="AU1199" s="220" t="s">
        <v>80</v>
      </c>
      <c r="AV1199" s="11" t="s">
        <v>78</v>
      </c>
      <c r="AW1199" s="11" t="s">
        <v>35</v>
      </c>
      <c r="AX1199" s="11" t="s">
        <v>73</v>
      </c>
      <c r="AY1199" s="220" t="s">
        <v>141</v>
      </c>
    </row>
    <row r="1200" s="12" customFormat="1">
      <c r="B1200" s="221"/>
      <c r="C1200" s="222"/>
      <c r="D1200" s="212" t="s">
        <v>150</v>
      </c>
      <c r="E1200" s="223" t="s">
        <v>1</v>
      </c>
      <c r="F1200" s="224" t="s">
        <v>969</v>
      </c>
      <c r="G1200" s="222"/>
      <c r="H1200" s="225">
        <v>1</v>
      </c>
      <c r="I1200" s="226"/>
      <c r="J1200" s="222"/>
      <c r="K1200" s="222"/>
      <c r="L1200" s="227"/>
      <c r="M1200" s="228"/>
      <c r="N1200" s="229"/>
      <c r="O1200" s="229"/>
      <c r="P1200" s="229"/>
      <c r="Q1200" s="229"/>
      <c r="R1200" s="229"/>
      <c r="S1200" s="229"/>
      <c r="T1200" s="230"/>
      <c r="AT1200" s="231" t="s">
        <v>150</v>
      </c>
      <c r="AU1200" s="231" t="s">
        <v>80</v>
      </c>
      <c r="AV1200" s="12" t="s">
        <v>80</v>
      </c>
      <c r="AW1200" s="12" t="s">
        <v>35</v>
      </c>
      <c r="AX1200" s="12" t="s">
        <v>78</v>
      </c>
      <c r="AY1200" s="231" t="s">
        <v>141</v>
      </c>
    </row>
    <row r="1201" s="1" customFormat="1" ht="20.4" customHeight="1">
      <c r="B1201" s="37"/>
      <c r="C1201" s="198" t="s">
        <v>1237</v>
      </c>
      <c r="D1201" s="198" t="s">
        <v>143</v>
      </c>
      <c r="E1201" s="199" t="s">
        <v>1238</v>
      </c>
      <c r="F1201" s="200" t="s">
        <v>1239</v>
      </c>
      <c r="G1201" s="201" t="s">
        <v>479</v>
      </c>
      <c r="H1201" s="202">
        <v>4</v>
      </c>
      <c r="I1201" s="203"/>
      <c r="J1201" s="204">
        <f>ROUND(I1201*H1201,2)</f>
        <v>0</v>
      </c>
      <c r="K1201" s="200" t="s">
        <v>147</v>
      </c>
      <c r="L1201" s="42"/>
      <c r="M1201" s="205" t="s">
        <v>1</v>
      </c>
      <c r="N1201" s="206" t="s">
        <v>44</v>
      </c>
      <c r="O1201" s="78"/>
      <c r="P1201" s="207">
        <f>O1201*H1201</f>
        <v>0</v>
      </c>
      <c r="Q1201" s="207">
        <v>0.01942</v>
      </c>
      <c r="R1201" s="207">
        <f>Q1201*H1201</f>
        <v>0.077679999999999999</v>
      </c>
      <c r="S1201" s="207">
        <v>0</v>
      </c>
      <c r="T1201" s="208">
        <f>S1201*H1201</f>
        <v>0</v>
      </c>
      <c r="AR1201" s="16" t="s">
        <v>285</v>
      </c>
      <c r="AT1201" s="16" t="s">
        <v>143</v>
      </c>
      <c r="AU1201" s="16" t="s">
        <v>80</v>
      </c>
      <c r="AY1201" s="16" t="s">
        <v>141</v>
      </c>
      <c r="BE1201" s="209">
        <f>IF(N1201="základní",J1201,0)</f>
        <v>0</v>
      </c>
      <c r="BF1201" s="209">
        <f>IF(N1201="snížená",J1201,0)</f>
        <v>0</v>
      </c>
      <c r="BG1201" s="209">
        <f>IF(N1201="zákl. přenesená",J1201,0)</f>
        <v>0</v>
      </c>
      <c r="BH1201" s="209">
        <f>IF(N1201="sníž. přenesená",J1201,0)</f>
        <v>0</v>
      </c>
      <c r="BI1201" s="209">
        <f>IF(N1201="nulová",J1201,0)</f>
        <v>0</v>
      </c>
      <c r="BJ1201" s="16" t="s">
        <v>78</v>
      </c>
      <c r="BK1201" s="209">
        <f>ROUND(I1201*H1201,2)</f>
        <v>0</v>
      </c>
      <c r="BL1201" s="16" t="s">
        <v>285</v>
      </c>
      <c r="BM1201" s="16" t="s">
        <v>1240</v>
      </c>
    </row>
    <row r="1202" s="11" customFormat="1">
      <c r="B1202" s="210"/>
      <c r="C1202" s="211"/>
      <c r="D1202" s="212" t="s">
        <v>150</v>
      </c>
      <c r="E1202" s="213" t="s">
        <v>1</v>
      </c>
      <c r="F1202" s="214" t="s">
        <v>1079</v>
      </c>
      <c r="G1202" s="211"/>
      <c r="H1202" s="213" t="s">
        <v>1</v>
      </c>
      <c r="I1202" s="215"/>
      <c r="J1202" s="211"/>
      <c r="K1202" s="211"/>
      <c r="L1202" s="216"/>
      <c r="M1202" s="217"/>
      <c r="N1202" s="218"/>
      <c r="O1202" s="218"/>
      <c r="P1202" s="218"/>
      <c r="Q1202" s="218"/>
      <c r="R1202" s="218"/>
      <c r="S1202" s="218"/>
      <c r="T1202" s="219"/>
      <c r="AT1202" s="220" t="s">
        <v>150</v>
      </c>
      <c r="AU1202" s="220" t="s">
        <v>80</v>
      </c>
      <c r="AV1202" s="11" t="s">
        <v>78</v>
      </c>
      <c r="AW1202" s="11" t="s">
        <v>35</v>
      </c>
      <c r="AX1202" s="11" t="s">
        <v>73</v>
      </c>
      <c r="AY1202" s="220" t="s">
        <v>141</v>
      </c>
    </row>
    <row r="1203" s="11" customFormat="1">
      <c r="B1203" s="210"/>
      <c r="C1203" s="211"/>
      <c r="D1203" s="212" t="s">
        <v>150</v>
      </c>
      <c r="E1203" s="213" t="s">
        <v>1</v>
      </c>
      <c r="F1203" s="214" t="s">
        <v>251</v>
      </c>
      <c r="G1203" s="211"/>
      <c r="H1203" s="213" t="s">
        <v>1</v>
      </c>
      <c r="I1203" s="215"/>
      <c r="J1203" s="211"/>
      <c r="K1203" s="211"/>
      <c r="L1203" s="216"/>
      <c r="M1203" s="217"/>
      <c r="N1203" s="218"/>
      <c r="O1203" s="218"/>
      <c r="P1203" s="218"/>
      <c r="Q1203" s="218"/>
      <c r="R1203" s="218"/>
      <c r="S1203" s="218"/>
      <c r="T1203" s="219"/>
      <c r="AT1203" s="220" t="s">
        <v>150</v>
      </c>
      <c r="AU1203" s="220" t="s">
        <v>80</v>
      </c>
      <c r="AV1203" s="11" t="s">
        <v>78</v>
      </c>
      <c r="AW1203" s="11" t="s">
        <v>35</v>
      </c>
      <c r="AX1203" s="11" t="s">
        <v>73</v>
      </c>
      <c r="AY1203" s="220" t="s">
        <v>141</v>
      </c>
    </row>
    <row r="1204" s="11" customFormat="1">
      <c r="B1204" s="210"/>
      <c r="C1204" s="211"/>
      <c r="D1204" s="212" t="s">
        <v>150</v>
      </c>
      <c r="E1204" s="213" t="s">
        <v>1</v>
      </c>
      <c r="F1204" s="214" t="s">
        <v>1081</v>
      </c>
      <c r="G1204" s="211"/>
      <c r="H1204" s="213" t="s">
        <v>1</v>
      </c>
      <c r="I1204" s="215"/>
      <c r="J1204" s="211"/>
      <c r="K1204" s="211"/>
      <c r="L1204" s="216"/>
      <c r="M1204" s="217"/>
      <c r="N1204" s="218"/>
      <c r="O1204" s="218"/>
      <c r="P1204" s="218"/>
      <c r="Q1204" s="218"/>
      <c r="R1204" s="218"/>
      <c r="S1204" s="218"/>
      <c r="T1204" s="219"/>
      <c r="AT1204" s="220" t="s">
        <v>150</v>
      </c>
      <c r="AU1204" s="220" t="s">
        <v>80</v>
      </c>
      <c r="AV1204" s="11" t="s">
        <v>78</v>
      </c>
      <c r="AW1204" s="11" t="s">
        <v>35</v>
      </c>
      <c r="AX1204" s="11" t="s">
        <v>73</v>
      </c>
      <c r="AY1204" s="220" t="s">
        <v>141</v>
      </c>
    </row>
    <row r="1205" s="12" customFormat="1">
      <c r="B1205" s="221"/>
      <c r="C1205" s="222"/>
      <c r="D1205" s="212" t="s">
        <v>150</v>
      </c>
      <c r="E1205" s="223" t="s">
        <v>1</v>
      </c>
      <c r="F1205" s="224" t="s">
        <v>1241</v>
      </c>
      <c r="G1205" s="222"/>
      <c r="H1205" s="225">
        <v>1</v>
      </c>
      <c r="I1205" s="226"/>
      <c r="J1205" s="222"/>
      <c r="K1205" s="222"/>
      <c r="L1205" s="227"/>
      <c r="M1205" s="228"/>
      <c r="N1205" s="229"/>
      <c r="O1205" s="229"/>
      <c r="P1205" s="229"/>
      <c r="Q1205" s="229"/>
      <c r="R1205" s="229"/>
      <c r="S1205" s="229"/>
      <c r="T1205" s="230"/>
      <c r="AT1205" s="231" t="s">
        <v>150</v>
      </c>
      <c r="AU1205" s="231" t="s">
        <v>80</v>
      </c>
      <c r="AV1205" s="12" t="s">
        <v>80</v>
      </c>
      <c r="AW1205" s="12" t="s">
        <v>35</v>
      </c>
      <c r="AX1205" s="12" t="s">
        <v>73</v>
      </c>
      <c r="AY1205" s="231" t="s">
        <v>141</v>
      </c>
    </row>
    <row r="1206" s="12" customFormat="1">
      <c r="B1206" s="221"/>
      <c r="C1206" s="222"/>
      <c r="D1206" s="212" t="s">
        <v>150</v>
      </c>
      <c r="E1206" s="223" t="s">
        <v>1</v>
      </c>
      <c r="F1206" s="224" t="s">
        <v>1242</v>
      </c>
      <c r="G1206" s="222"/>
      <c r="H1206" s="225">
        <v>1</v>
      </c>
      <c r="I1206" s="226"/>
      <c r="J1206" s="222"/>
      <c r="K1206" s="222"/>
      <c r="L1206" s="227"/>
      <c r="M1206" s="228"/>
      <c r="N1206" s="229"/>
      <c r="O1206" s="229"/>
      <c r="P1206" s="229"/>
      <c r="Q1206" s="229"/>
      <c r="R1206" s="229"/>
      <c r="S1206" s="229"/>
      <c r="T1206" s="230"/>
      <c r="AT1206" s="231" t="s">
        <v>150</v>
      </c>
      <c r="AU1206" s="231" t="s">
        <v>80</v>
      </c>
      <c r="AV1206" s="12" t="s">
        <v>80</v>
      </c>
      <c r="AW1206" s="12" t="s">
        <v>35</v>
      </c>
      <c r="AX1206" s="12" t="s">
        <v>73</v>
      </c>
      <c r="AY1206" s="231" t="s">
        <v>141</v>
      </c>
    </row>
    <row r="1207" s="12" customFormat="1">
      <c r="B1207" s="221"/>
      <c r="C1207" s="222"/>
      <c r="D1207" s="212" t="s">
        <v>150</v>
      </c>
      <c r="E1207" s="223" t="s">
        <v>1</v>
      </c>
      <c r="F1207" s="224" t="s">
        <v>1243</v>
      </c>
      <c r="G1207" s="222"/>
      <c r="H1207" s="225">
        <v>1</v>
      </c>
      <c r="I1207" s="226"/>
      <c r="J1207" s="222"/>
      <c r="K1207" s="222"/>
      <c r="L1207" s="227"/>
      <c r="M1207" s="228"/>
      <c r="N1207" s="229"/>
      <c r="O1207" s="229"/>
      <c r="P1207" s="229"/>
      <c r="Q1207" s="229"/>
      <c r="R1207" s="229"/>
      <c r="S1207" s="229"/>
      <c r="T1207" s="230"/>
      <c r="AT1207" s="231" t="s">
        <v>150</v>
      </c>
      <c r="AU1207" s="231" t="s">
        <v>80</v>
      </c>
      <c r="AV1207" s="12" t="s">
        <v>80</v>
      </c>
      <c r="AW1207" s="12" t="s">
        <v>35</v>
      </c>
      <c r="AX1207" s="12" t="s">
        <v>73</v>
      </c>
      <c r="AY1207" s="231" t="s">
        <v>141</v>
      </c>
    </row>
    <row r="1208" s="12" customFormat="1">
      <c r="B1208" s="221"/>
      <c r="C1208" s="222"/>
      <c r="D1208" s="212" t="s">
        <v>150</v>
      </c>
      <c r="E1208" s="223" t="s">
        <v>1</v>
      </c>
      <c r="F1208" s="224" t="s">
        <v>1244</v>
      </c>
      <c r="G1208" s="222"/>
      <c r="H1208" s="225">
        <v>1</v>
      </c>
      <c r="I1208" s="226"/>
      <c r="J1208" s="222"/>
      <c r="K1208" s="222"/>
      <c r="L1208" s="227"/>
      <c r="M1208" s="228"/>
      <c r="N1208" s="229"/>
      <c r="O1208" s="229"/>
      <c r="P1208" s="229"/>
      <c r="Q1208" s="229"/>
      <c r="R1208" s="229"/>
      <c r="S1208" s="229"/>
      <c r="T1208" s="230"/>
      <c r="AT1208" s="231" t="s">
        <v>150</v>
      </c>
      <c r="AU1208" s="231" t="s">
        <v>80</v>
      </c>
      <c r="AV1208" s="12" t="s">
        <v>80</v>
      </c>
      <c r="AW1208" s="12" t="s">
        <v>35</v>
      </c>
      <c r="AX1208" s="12" t="s">
        <v>73</v>
      </c>
      <c r="AY1208" s="231" t="s">
        <v>141</v>
      </c>
    </row>
    <row r="1209" s="13" customFormat="1">
      <c r="B1209" s="232"/>
      <c r="C1209" s="233"/>
      <c r="D1209" s="212" t="s">
        <v>150</v>
      </c>
      <c r="E1209" s="234" t="s">
        <v>1</v>
      </c>
      <c r="F1209" s="235" t="s">
        <v>155</v>
      </c>
      <c r="G1209" s="233"/>
      <c r="H1209" s="236">
        <v>4</v>
      </c>
      <c r="I1209" s="237"/>
      <c r="J1209" s="233"/>
      <c r="K1209" s="233"/>
      <c r="L1209" s="238"/>
      <c r="M1209" s="239"/>
      <c r="N1209" s="240"/>
      <c r="O1209" s="240"/>
      <c r="P1209" s="240"/>
      <c r="Q1209" s="240"/>
      <c r="R1209" s="240"/>
      <c r="S1209" s="240"/>
      <c r="T1209" s="241"/>
      <c r="AT1209" s="242" t="s">
        <v>150</v>
      </c>
      <c r="AU1209" s="242" t="s">
        <v>80</v>
      </c>
      <c r="AV1209" s="13" t="s">
        <v>148</v>
      </c>
      <c r="AW1209" s="13" t="s">
        <v>35</v>
      </c>
      <c r="AX1209" s="13" t="s">
        <v>78</v>
      </c>
      <c r="AY1209" s="242" t="s">
        <v>141</v>
      </c>
    </row>
    <row r="1210" s="1" customFormat="1" ht="20.4" customHeight="1">
      <c r="B1210" s="37"/>
      <c r="C1210" s="198" t="s">
        <v>1245</v>
      </c>
      <c r="D1210" s="198" t="s">
        <v>143</v>
      </c>
      <c r="E1210" s="199" t="s">
        <v>1246</v>
      </c>
      <c r="F1210" s="200" t="s">
        <v>1247</v>
      </c>
      <c r="G1210" s="201" t="s">
        <v>479</v>
      </c>
      <c r="H1210" s="202">
        <v>2</v>
      </c>
      <c r="I1210" s="203"/>
      <c r="J1210" s="204">
        <f>ROUND(I1210*H1210,2)</f>
        <v>0</v>
      </c>
      <c r="K1210" s="200" t="s">
        <v>147</v>
      </c>
      <c r="L1210" s="42"/>
      <c r="M1210" s="205" t="s">
        <v>1</v>
      </c>
      <c r="N1210" s="206" t="s">
        <v>44</v>
      </c>
      <c r="O1210" s="78"/>
      <c r="P1210" s="207">
        <f>O1210*H1210</f>
        <v>0</v>
      </c>
      <c r="Q1210" s="207">
        <v>0.0309</v>
      </c>
      <c r="R1210" s="207">
        <f>Q1210*H1210</f>
        <v>0.061800000000000001</v>
      </c>
      <c r="S1210" s="207">
        <v>0</v>
      </c>
      <c r="T1210" s="208">
        <f>S1210*H1210</f>
        <v>0</v>
      </c>
      <c r="AR1210" s="16" t="s">
        <v>285</v>
      </c>
      <c r="AT1210" s="16" t="s">
        <v>143</v>
      </c>
      <c r="AU1210" s="16" t="s">
        <v>80</v>
      </c>
      <c r="AY1210" s="16" t="s">
        <v>141</v>
      </c>
      <c r="BE1210" s="209">
        <f>IF(N1210="základní",J1210,0)</f>
        <v>0</v>
      </c>
      <c r="BF1210" s="209">
        <f>IF(N1210="snížená",J1210,0)</f>
        <v>0</v>
      </c>
      <c r="BG1210" s="209">
        <f>IF(N1210="zákl. přenesená",J1210,0)</f>
        <v>0</v>
      </c>
      <c r="BH1210" s="209">
        <f>IF(N1210="sníž. přenesená",J1210,0)</f>
        <v>0</v>
      </c>
      <c r="BI1210" s="209">
        <f>IF(N1210="nulová",J1210,0)</f>
        <v>0</v>
      </c>
      <c r="BJ1210" s="16" t="s">
        <v>78</v>
      </c>
      <c r="BK1210" s="209">
        <f>ROUND(I1210*H1210,2)</f>
        <v>0</v>
      </c>
      <c r="BL1210" s="16" t="s">
        <v>285</v>
      </c>
      <c r="BM1210" s="16" t="s">
        <v>1248</v>
      </c>
    </row>
    <row r="1211" s="11" customFormat="1">
      <c r="B1211" s="210"/>
      <c r="C1211" s="211"/>
      <c r="D1211" s="212" t="s">
        <v>150</v>
      </c>
      <c r="E1211" s="213" t="s">
        <v>1</v>
      </c>
      <c r="F1211" s="214" t="s">
        <v>1079</v>
      </c>
      <c r="G1211" s="211"/>
      <c r="H1211" s="213" t="s">
        <v>1</v>
      </c>
      <c r="I1211" s="215"/>
      <c r="J1211" s="211"/>
      <c r="K1211" s="211"/>
      <c r="L1211" s="216"/>
      <c r="M1211" s="217"/>
      <c r="N1211" s="218"/>
      <c r="O1211" s="218"/>
      <c r="P1211" s="218"/>
      <c r="Q1211" s="218"/>
      <c r="R1211" s="218"/>
      <c r="S1211" s="218"/>
      <c r="T1211" s="219"/>
      <c r="AT1211" s="220" t="s">
        <v>150</v>
      </c>
      <c r="AU1211" s="220" t="s">
        <v>80</v>
      </c>
      <c r="AV1211" s="11" t="s">
        <v>78</v>
      </c>
      <c r="AW1211" s="11" t="s">
        <v>35</v>
      </c>
      <c r="AX1211" s="11" t="s">
        <v>73</v>
      </c>
      <c r="AY1211" s="220" t="s">
        <v>141</v>
      </c>
    </row>
    <row r="1212" s="11" customFormat="1">
      <c r="B1212" s="210"/>
      <c r="C1212" s="211"/>
      <c r="D1212" s="212" t="s">
        <v>150</v>
      </c>
      <c r="E1212" s="213" t="s">
        <v>1</v>
      </c>
      <c r="F1212" s="214" t="s">
        <v>251</v>
      </c>
      <c r="G1212" s="211"/>
      <c r="H1212" s="213" t="s">
        <v>1</v>
      </c>
      <c r="I1212" s="215"/>
      <c r="J1212" s="211"/>
      <c r="K1212" s="211"/>
      <c r="L1212" s="216"/>
      <c r="M1212" s="217"/>
      <c r="N1212" s="218"/>
      <c r="O1212" s="218"/>
      <c r="P1212" s="218"/>
      <c r="Q1212" s="218"/>
      <c r="R1212" s="218"/>
      <c r="S1212" s="218"/>
      <c r="T1212" s="219"/>
      <c r="AT1212" s="220" t="s">
        <v>150</v>
      </c>
      <c r="AU1212" s="220" t="s">
        <v>80</v>
      </c>
      <c r="AV1212" s="11" t="s">
        <v>78</v>
      </c>
      <c r="AW1212" s="11" t="s">
        <v>35</v>
      </c>
      <c r="AX1212" s="11" t="s">
        <v>73</v>
      </c>
      <c r="AY1212" s="220" t="s">
        <v>141</v>
      </c>
    </row>
    <row r="1213" s="11" customFormat="1">
      <c r="B1213" s="210"/>
      <c r="C1213" s="211"/>
      <c r="D1213" s="212" t="s">
        <v>150</v>
      </c>
      <c r="E1213" s="213" t="s">
        <v>1</v>
      </c>
      <c r="F1213" s="214" t="s">
        <v>1081</v>
      </c>
      <c r="G1213" s="211"/>
      <c r="H1213" s="213" t="s">
        <v>1</v>
      </c>
      <c r="I1213" s="215"/>
      <c r="J1213" s="211"/>
      <c r="K1213" s="211"/>
      <c r="L1213" s="216"/>
      <c r="M1213" s="217"/>
      <c r="N1213" s="218"/>
      <c r="O1213" s="218"/>
      <c r="P1213" s="218"/>
      <c r="Q1213" s="218"/>
      <c r="R1213" s="218"/>
      <c r="S1213" s="218"/>
      <c r="T1213" s="219"/>
      <c r="AT1213" s="220" t="s">
        <v>150</v>
      </c>
      <c r="AU1213" s="220" t="s">
        <v>80</v>
      </c>
      <c r="AV1213" s="11" t="s">
        <v>78</v>
      </c>
      <c r="AW1213" s="11" t="s">
        <v>35</v>
      </c>
      <c r="AX1213" s="11" t="s">
        <v>73</v>
      </c>
      <c r="AY1213" s="220" t="s">
        <v>141</v>
      </c>
    </row>
    <row r="1214" s="12" customFormat="1">
      <c r="B1214" s="221"/>
      <c r="C1214" s="222"/>
      <c r="D1214" s="212" t="s">
        <v>150</v>
      </c>
      <c r="E1214" s="223" t="s">
        <v>1</v>
      </c>
      <c r="F1214" s="224" t="s">
        <v>1249</v>
      </c>
      <c r="G1214" s="222"/>
      <c r="H1214" s="225">
        <v>2</v>
      </c>
      <c r="I1214" s="226"/>
      <c r="J1214" s="222"/>
      <c r="K1214" s="222"/>
      <c r="L1214" s="227"/>
      <c r="M1214" s="228"/>
      <c r="N1214" s="229"/>
      <c r="O1214" s="229"/>
      <c r="P1214" s="229"/>
      <c r="Q1214" s="229"/>
      <c r="R1214" s="229"/>
      <c r="S1214" s="229"/>
      <c r="T1214" s="230"/>
      <c r="AT1214" s="231" t="s">
        <v>150</v>
      </c>
      <c r="AU1214" s="231" t="s">
        <v>80</v>
      </c>
      <c r="AV1214" s="12" t="s">
        <v>80</v>
      </c>
      <c r="AW1214" s="12" t="s">
        <v>35</v>
      </c>
      <c r="AX1214" s="12" t="s">
        <v>78</v>
      </c>
      <c r="AY1214" s="231" t="s">
        <v>141</v>
      </c>
    </row>
    <row r="1215" s="1" customFormat="1" ht="20.4" customHeight="1">
      <c r="B1215" s="37"/>
      <c r="C1215" s="198" t="s">
        <v>1119</v>
      </c>
      <c r="D1215" s="198" t="s">
        <v>143</v>
      </c>
      <c r="E1215" s="199" t="s">
        <v>1250</v>
      </c>
      <c r="F1215" s="200" t="s">
        <v>1251</v>
      </c>
      <c r="G1215" s="201" t="s">
        <v>479</v>
      </c>
      <c r="H1215" s="202">
        <v>1</v>
      </c>
      <c r="I1215" s="203"/>
      <c r="J1215" s="204">
        <f>ROUND(I1215*H1215,2)</f>
        <v>0</v>
      </c>
      <c r="K1215" s="200" t="s">
        <v>147</v>
      </c>
      <c r="L1215" s="42"/>
      <c r="M1215" s="205" t="s">
        <v>1</v>
      </c>
      <c r="N1215" s="206" t="s">
        <v>44</v>
      </c>
      <c r="O1215" s="78"/>
      <c r="P1215" s="207">
        <f>O1215*H1215</f>
        <v>0</v>
      </c>
      <c r="Q1215" s="207">
        <v>0.025700000000000001</v>
      </c>
      <c r="R1215" s="207">
        <f>Q1215*H1215</f>
        <v>0.025700000000000001</v>
      </c>
      <c r="S1215" s="207">
        <v>0</v>
      </c>
      <c r="T1215" s="208">
        <f>S1215*H1215</f>
        <v>0</v>
      </c>
      <c r="AR1215" s="16" t="s">
        <v>285</v>
      </c>
      <c r="AT1215" s="16" t="s">
        <v>143</v>
      </c>
      <c r="AU1215" s="16" t="s">
        <v>80</v>
      </c>
      <c r="AY1215" s="16" t="s">
        <v>141</v>
      </c>
      <c r="BE1215" s="209">
        <f>IF(N1215="základní",J1215,0)</f>
        <v>0</v>
      </c>
      <c r="BF1215" s="209">
        <f>IF(N1215="snížená",J1215,0)</f>
        <v>0</v>
      </c>
      <c r="BG1215" s="209">
        <f>IF(N1215="zákl. přenesená",J1215,0)</f>
        <v>0</v>
      </c>
      <c r="BH1215" s="209">
        <f>IF(N1215="sníž. přenesená",J1215,0)</f>
        <v>0</v>
      </c>
      <c r="BI1215" s="209">
        <f>IF(N1215="nulová",J1215,0)</f>
        <v>0</v>
      </c>
      <c r="BJ1215" s="16" t="s">
        <v>78</v>
      </c>
      <c r="BK1215" s="209">
        <f>ROUND(I1215*H1215,2)</f>
        <v>0</v>
      </c>
      <c r="BL1215" s="16" t="s">
        <v>285</v>
      </c>
      <c r="BM1215" s="16" t="s">
        <v>1252</v>
      </c>
    </row>
    <row r="1216" s="11" customFormat="1">
      <c r="B1216" s="210"/>
      <c r="C1216" s="211"/>
      <c r="D1216" s="212" t="s">
        <v>150</v>
      </c>
      <c r="E1216" s="213" t="s">
        <v>1</v>
      </c>
      <c r="F1216" s="214" t="s">
        <v>1079</v>
      </c>
      <c r="G1216" s="211"/>
      <c r="H1216" s="213" t="s">
        <v>1</v>
      </c>
      <c r="I1216" s="215"/>
      <c r="J1216" s="211"/>
      <c r="K1216" s="211"/>
      <c r="L1216" s="216"/>
      <c r="M1216" s="217"/>
      <c r="N1216" s="218"/>
      <c r="O1216" s="218"/>
      <c r="P1216" s="218"/>
      <c r="Q1216" s="218"/>
      <c r="R1216" s="218"/>
      <c r="S1216" s="218"/>
      <c r="T1216" s="219"/>
      <c r="AT1216" s="220" t="s">
        <v>150</v>
      </c>
      <c r="AU1216" s="220" t="s">
        <v>80</v>
      </c>
      <c r="AV1216" s="11" t="s">
        <v>78</v>
      </c>
      <c r="AW1216" s="11" t="s">
        <v>35</v>
      </c>
      <c r="AX1216" s="11" t="s">
        <v>73</v>
      </c>
      <c r="AY1216" s="220" t="s">
        <v>141</v>
      </c>
    </row>
    <row r="1217" s="11" customFormat="1">
      <c r="B1217" s="210"/>
      <c r="C1217" s="211"/>
      <c r="D1217" s="212" t="s">
        <v>150</v>
      </c>
      <c r="E1217" s="213" t="s">
        <v>1</v>
      </c>
      <c r="F1217" s="214" t="s">
        <v>251</v>
      </c>
      <c r="G1217" s="211"/>
      <c r="H1217" s="213" t="s">
        <v>1</v>
      </c>
      <c r="I1217" s="215"/>
      <c r="J1217" s="211"/>
      <c r="K1217" s="211"/>
      <c r="L1217" s="216"/>
      <c r="M1217" s="217"/>
      <c r="N1217" s="218"/>
      <c r="O1217" s="218"/>
      <c r="P1217" s="218"/>
      <c r="Q1217" s="218"/>
      <c r="R1217" s="218"/>
      <c r="S1217" s="218"/>
      <c r="T1217" s="219"/>
      <c r="AT1217" s="220" t="s">
        <v>150</v>
      </c>
      <c r="AU1217" s="220" t="s">
        <v>80</v>
      </c>
      <c r="AV1217" s="11" t="s">
        <v>78</v>
      </c>
      <c r="AW1217" s="11" t="s">
        <v>35</v>
      </c>
      <c r="AX1217" s="11" t="s">
        <v>73</v>
      </c>
      <c r="AY1217" s="220" t="s">
        <v>141</v>
      </c>
    </row>
    <row r="1218" s="11" customFormat="1">
      <c r="B1218" s="210"/>
      <c r="C1218" s="211"/>
      <c r="D1218" s="212" t="s">
        <v>150</v>
      </c>
      <c r="E1218" s="213" t="s">
        <v>1</v>
      </c>
      <c r="F1218" s="214" t="s">
        <v>1081</v>
      </c>
      <c r="G1218" s="211"/>
      <c r="H1218" s="213" t="s">
        <v>1</v>
      </c>
      <c r="I1218" s="215"/>
      <c r="J1218" s="211"/>
      <c r="K1218" s="211"/>
      <c r="L1218" s="216"/>
      <c r="M1218" s="217"/>
      <c r="N1218" s="218"/>
      <c r="O1218" s="218"/>
      <c r="P1218" s="218"/>
      <c r="Q1218" s="218"/>
      <c r="R1218" s="218"/>
      <c r="S1218" s="218"/>
      <c r="T1218" s="219"/>
      <c r="AT1218" s="220" t="s">
        <v>150</v>
      </c>
      <c r="AU1218" s="220" t="s">
        <v>80</v>
      </c>
      <c r="AV1218" s="11" t="s">
        <v>78</v>
      </c>
      <c r="AW1218" s="11" t="s">
        <v>35</v>
      </c>
      <c r="AX1218" s="11" t="s">
        <v>73</v>
      </c>
      <c r="AY1218" s="220" t="s">
        <v>141</v>
      </c>
    </row>
    <row r="1219" s="12" customFormat="1">
      <c r="B1219" s="221"/>
      <c r="C1219" s="222"/>
      <c r="D1219" s="212" t="s">
        <v>150</v>
      </c>
      <c r="E1219" s="223" t="s">
        <v>1</v>
      </c>
      <c r="F1219" s="224" t="s">
        <v>969</v>
      </c>
      <c r="G1219" s="222"/>
      <c r="H1219" s="225">
        <v>1</v>
      </c>
      <c r="I1219" s="226"/>
      <c r="J1219" s="222"/>
      <c r="K1219" s="222"/>
      <c r="L1219" s="227"/>
      <c r="M1219" s="228"/>
      <c r="N1219" s="229"/>
      <c r="O1219" s="229"/>
      <c r="P1219" s="229"/>
      <c r="Q1219" s="229"/>
      <c r="R1219" s="229"/>
      <c r="S1219" s="229"/>
      <c r="T1219" s="230"/>
      <c r="AT1219" s="231" t="s">
        <v>150</v>
      </c>
      <c r="AU1219" s="231" t="s">
        <v>80</v>
      </c>
      <c r="AV1219" s="12" t="s">
        <v>80</v>
      </c>
      <c r="AW1219" s="12" t="s">
        <v>35</v>
      </c>
      <c r="AX1219" s="12" t="s">
        <v>78</v>
      </c>
      <c r="AY1219" s="231" t="s">
        <v>141</v>
      </c>
    </row>
    <row r="1220" s="1" customFormat="1" ht="20.4" customHeight="1">
      <c r="B1220" s="37"/>
      <c r="C1220" s="198" t="s">
        <v>1253</v>
      </c>
      <c r="D1220" s="198" t="s">
        <v>143</v>
      </c>
      <c r="E1220" s="199" t="s">
        <v>1254</v>
      </c>
      <c r="F1220" s="200" t="s">
        <v>1255</v>
      </c>
      <c r="G1220" s="201" t="s">
        <v>479</v>
      </c>
      <c r="H1220" s="202">
        <v>1</v>
      </c>
      <c r="I1220" s="203"/>
      <c r="J1220" s="204">
        <f>ROUND(I1220*H1220,2)</f>
        <v>0</v>
      </c>
      <c r="K1220" s="200" t="s">
        <v>147</v>
      </c>
      <c r="L1220" s="42"/>
      <c r="M1220" s="205" t="s">
        <v>1</v>
      </c>
      <c r="N1220" s="206" t="s">
        <v>44</v>
      </c>
      <c r="O1220" s="78"/>
      <c r="P1220" s="207">
        <f>O1220*H1220</f>
        <v>0</v>
      </c>
      <c r="Q1220" s="207">
        <v>0.0304</v>
      </c>
      <c r="R1220" s="207">
        <f>Q1220*H1220</f>
        <v>0.0304</v>
      </c>
      <c r="S1220" s="207">
        <v>0</v>
      </c>
      <c r="T1220" s="208">
        <f>S1220*H1220</f>
        <v>0</v>
      </c>
      <c r="AR1220" s="16" t="s">
        <v>285</v>
      </c>
      <c r="AT1220" s="16" t="s">
        <v>143</v>
      </c>
      <c r="AU1220" s="16" t="s">
        <v>80</v>
      </c>
      <c r="AY1220" s="16" t="s">
        <v>141</v>
      </c>
      <c r="BE1220" s="209">
        <f>IF(N1220="základní",J1220,0)</f>
        <v>0</v>
      </c>
      <c r="BF1220" s="209">
        <f>IF(N1220="snížená",J1220,0)</f>
        <v>0</v>
      </c>
      <c r="BG1220" s="209">
        <f>IF(N1220="zákl. přenesená",J1220,0)</f>
        <v>0</v>
      </c>
      <c r="BH1220" s="209">
        <f>IF(N1220="sníž. přenesená",J1220,0)</f>
        <v>0</v>
      </c>
      <c r="BI1220" s="209">
        <f>IF(N1220="nulová",J1220,0)</f>
        <v>0</v>
      </c>
      <c r="BJ1220" s="16" t="s">
        <v>78</v>
      </c>
      <c r="BK1220" s="209">
        <f>ROUND(I1220*H1220,2)</f>
        <v>0</v>
      </c>
      <c r="BL1220" s="16" t="s">
        <v>285</v>
      </c>
      <c r="BM1220" s="16" t="s">
        <v>1256</v>
      </c>
    </row>
    <row r="1221" s="11" customFormat="1">
      <c r="B1221" s="210"/>
      <c r="C1221" s="211"/>
      <c r="D1221" s="212" t="s">
        <v>150</v>
      </c>
      <c r="E1221" s="213" t="s">
        <v>1</v>
      </c>
      <c r="F1221" s="214" t="s">
        <v>1079</v>
      </c>
      <c r="G1221" s="211"/>
      <c r="H1221" s="213" t="s">
        <v>1</v>
      </c>
      <c r="I1221" s="215"/>
      <c r="J1221" s="211"/>
      <c r="K1221" s="211"/>
      <c r="L1221" s="216"/>
      <c r="M1221" s="217"/>
      <c r="N1221" s="218"/>
      <c r="O1221" s="218"/>
      <c r="P1221" s="218"/>
      <c r="Q1221" s="218"/>
      <c r="R1221" s="218"/>
      <c r="S1221" s="218"/>
      <c r="T1221" s="219"/>
      <c r="AT1221" s="220" t="s">
        <v>150</v>
      </c>
      <c r="AU1221" s="220" t="s">
        <v>80</v>
      </c>
      <c r="AV1221" s="11" t="s">
        <v>78</v>
      </c>
      <c r="AW1221" s="11" t="s">
        <v>35</v>
      </c>
      <c r="AX1221" s="11" t="s">
        <v>73</v>
      </c>
      <c r="AY1221" s="220" t="s">
        <v>141</v>
      </c>
    </row>
    <row r="1222" s="11" customFormat="1">
      <c r="B1222" s="210"/>
      <c r="C1222" s="211"/>
      <c r="D1222" s="212" t="s">
        <v>150</v>
      </c>
      <c r="E1222" s="213" t="s">
        <v>1</v>
      </c>
      <c r="F1222" s="214" t="s">
        <v>251</v>
      </c>
      <c r="G1222" s="211"/>
      <c r="H1222" s="213" t="s">
        <v>1</v>
      </c>
      <c r="I1222" s="215"/>
      <c r="J1222" s="211"/>
      <c r="K1222" s="211"/>
      <c r="L1222" s="216"/>
      <c r="M1222" s="217"/>
      <c r="N1222" s="218"/>
      <c r="O1222" s="218"/>
      <c r="P1222" s="218"/>
      <c r="Q1222" s="218"/>
      <c r="R1222" s="218"/>
      <c r="S1222" s="218"/>
      <c r="T1222" s="219"/>
      <c r="AT1222" s="220" t="s">
        <v>150</v>
      </c>
      <c r="AU1222" s="220" t="s">
        <v>80</v>
      </c>
      <c r="AV1222" s="11" t="s">
        <v>78</v>
      </c>
      <c r="AW1222" s="11" t="s">
        <v>35</v>
      </c>
      <c r="AX1222" s="11" t="s">
        <v>73</v>
      </c>
      <c r="AY1222" s="220" t="s">
        <v>141</v>
      </c>
    </row>
    <row r="1223" s="11" customFormat="1">
      <c r="B1223" s="210"/>
      <c r="C1223" s="211"/>
      <c r="D1223" s="212" t="s">
        <v>150</v>
      </c>
      <c r="E1223" s="213" t="s">
        <v>1</v>
      </c>
      <c r="F1223" s="214" t="s">
        <v>1081</v>
      </c>
      <c r="G1223" s="211"/>
      <c r="H1223" s="213" t="s">
        <v>1</v>
      </c>
      <c r="I1223" s="215"/>
      <c r="J1223" s="211"/>
      <c r="K1223" s="211"/>
      <c r="L1223" s="216"/>
      <c r="M1223" s="217"/>
      <c r="N1223" s="218"/>
      <c r="O1223" s="218"/>
      <c r="P1223" s="218"/>
      <c r="Q1223" s="218"/>
      <c r="R1223" s="218"/>
      <c r="S1223" s="218"/>
      <c r="T1223" s="219"/>
      <c r="AT1223" s="220" t="s">
        <v>150</v>
      </c>
      <c r="AU1223" s="220" t="s">
        <v>80</v>
      </c>
      <c r="AV1223" s="11" t="s">
        <v>78</v>
      </c>
      <c r="AW1223" s="11" t="s">
        <v>35</v>
      </c>
      <c r="AX1223" s="11" t="s">
        <v>73</v>
      </c>
      <c r="AY1223" s="220" t="s">
        <v>141</v>
      </c>
    </row>
    <row r="1224" s="12" customFormat="1">
      <c r="B1224" s="221"/>
      <c r="C1224" s="222"/>
      <c r="D1224" s="212" t="s">
        <v>150</v>
      </c>
      <c r="E1224" s="223" t="s">
        <v>1</v>
      </c>
      <c r="F1224" s="224" t="s">
        <v>954</v>
      </c>
      <c r="G1224" s="222"/>
      <c r="H1224" s="225">
        <v>1</v>
      </c>
      <c r="I1224" s="226"/>
      <c r="J1224" s="222"/>
      <c r="K1224" s="222"/>
      <c r="L1224" s="227"/>
      <c r="M1224" s="228"/>
      <c r="N1224" s="229"/>
      <c r="O1224" s="229"/>
      <c r="P1224" s="229"/>
      <c r="Q1224" s="229"/>
      <c r="R1224" s="229"/>
      <c r="S1224" s="229"/>
      <c r="T1224" s="230"/>
      <c r="AT1224" s="231" t="s">
        <v>150</v>
      </c>
      <c r="AU1224" s="231" t="s">
        <v>80</v>
      </c>
      <c r="AV1224" s="12" t="s">
        <v>80</v>
      </c>
      <c r="AW1224" s="12" t="s">
        <v>35</v>
      </c>
      <c r="AX1224" s="12" t="s">
        <v>78</v>
      </c>
      <c r="AY1224" s="231" t="s">
        <v>141</v>
      </c>
    </row>
    <row r="1225" s="1" customFormat="1" ht="20.4" customHeight="1">
      <c r="B1225" s="37"/>
      <c r="C1225" s="198" t="s">
        <v>1257</v>
      </c>
      <c r="D1225" s="198" t="s">
        <v>143</v>
      </c>
      <c r="E1225" s="199" t="s">
        <v>1258</v>
      </c>
      <c r="F1225" s="200" t="s">
        <v>1259</v>
      </c>
      <c r="G1225" s="201" t="s">
        <v>479</v>
      </c>
      <c r="H1225" s="202">
        <v>4</v>
      </c>
      <c r="I1225" s="203"/>
      <c r="J1225" s="204">
        <f>ROUND(I1225*H1225,2)</f>
        <v>0</v>
      </c>
      <c r="K1225" s="200" t="s">
        <v>147</v>
      </c>
      <c r="L1225" s="42"/>
      <c r="M1225" s="205" t="s">
        <v>1</v>
      </c>
      <c r="N1225" s="206" t="s">
        <v>44</v>
      </c>
      <c r="O1225" s="78"/>
      <c r="P1225" s="207">
        <f>O1225*H1225</f>
        <v>0</v>
      </c>
      <c r="Q1225" s="207">
        <v>0.044499999999999998</v>
      </c>
      <c r="R1225" s="207">
        <f>Q1225*H1225</f>
        <v>0.17799999999999999</v>
      </c>
      <c r="S1225" s="207">
        <v>0</v>
      </c>
      <c r="T1225" s="208">
        <f>S1225*H1225</f>
        <v>0</v>
      </c>
      <c r="AR1225" s="16" t="s">
        <v>285</v>
      </c>
      <c r="AT1225" s="16" t="s">
        <v>143</v>
      </c>
      <c r="AU1225" s="16" t="s">
        <v>80</v>
      </c>
      <c r="AY1225" s="16" t="s">
        <v>141</v>
      </c>
      <c r="BE1225" s="209">
        <f>IF(N1225="základní",J1225,0)</f>
        <v>0</v>
      </c>
      <c r="BF1225" s="209">
        <f>IF(N1225="snížená",J1225,0)</f>
        <v>0</v>
      </c>
      <c r="BG1225" s="209">
        <f>IF(N1225="zákl. přenesená",J1225,0)</f>
        <v>0</v>
      </c>
      <c r="BH1225" s="209">
        <f>IF(N1225="sníž. přenesená",J1225,0)</f>
        <v>0</v>
      </c>
      <c r="BI1225" s="209">
        <f>IF(N1225="nulová",J1225,0)</f>
        <v>0</v>
      </c>
      <c r="BJ1225" s="16" t="s">
        <v>78</v>
      </c>
      <c r="BK1225" s="209">
        <f>ROUND(I1225*H1225,2)</f>
        <v>0</v>
      </c>
      <c r="BL1225" s="16" t="s">
        <v>285</v>
      </c>
      <c r="BM1225" s="16" t="s">
        <v>1260</v>
      </c>
    </row>
    <row r="1226" s="11" customFormat="1">
      <c r="B1226" s="210"/>
      <c r="C1226" s="211"/>
      <c r="D1226" s="212" t="s">
        <v>150</v>
      </c>
      <c r="E1226" s="213" t="s">
        <v>1</v>
      </c>
      <c r="F1226" s="214" t="s">
        <v>1079</v>
      </c>
      <c r="G1226" s="211"/>
      <c r="H1226" s="213" t="s">
        <v>1</v>
      </c>
      <c r="I1226" s="215"/>
      <c r="J1226" s="211"/>
      <c r="K1226" s="211"/>
      <c r="L1226" s="216"/>
      <c r="M1226" s="217"/>
      <c r="N1226" s="218"/>
      <c r="O1226" s="218"/>
      <c r="P1226" s="218"/>
      <c r="Q1226" s="218"/>
      <c r="R1226" s="218"/>
      <c r="S1226" s="218"/>
      <c r="T1226" s="219"/>
      <c r="AT1226" s="220" t="s">
        <v>150</v>
      </c>
      <c r="AU1226" s="220" t="s">
        <v>80</v>
      </c>
      <c r="AV1226" s="11" t="s">
        <v>78</v>
      </c>
      <c r="AW1226" s="11" t="s">
        <v>35</v>
      </c>
      <c r="AX1226" s="11" t="s">
        <v>73</v>
      </c>
      <c r="AY1226" s="220" t="s">
        <v>141</v>
      </c>
    </row>
    <row r="1227" s="11" customFormat="1">
      <c r="B1227" s="210"/>
      <c r="C1227" s="211"/>
      <c r="D1227" s="212" t="s">
        <v>150</v>
      </c>
      <c r="E1227" s="213" t="s">
        <v>1</v>
      </c>
      <c r="F1227" s="214" t="s">
        <v>251</v>
      </c>
      <c r="G1227" s="211"/>
      <c r="H1227" s="213" t="s">
        <v>1</v>
      </c>
      <c r="I1227" s="215"/>
      <c r="J1227" s="211"/>
      <c r="K1227" s="211"/>
      <c r="L1227" s="216"/>
      <c r="M1227" s="217"/>
      <c r="N1227" s="218"/>
      <c r="O1227" s="218"/>
      <c r="P1227" s="218"/>
      <c r="Q1227" s="218"/>
      <c r="R1227" s="218"/>
      <c r="S1227" s="218"/>
      <c r="T1227" s="219"/>
      <c r="AT1227" s="220" t="s">
        <v>150</v>
      </c>
      <c r="AU1227" s="220" t="s">
        <v>80</v>
      </c>
      <c r="AV1227" s="11" t="s">
        <v>78</v>
      </c>
      <c r="AW1227" s="11" t="s">
        <v>35</v>
      </c>
      <c r="AX1227" s="11" t="s">
        <v>73</v>
      </c>
      <c r="AY1227" s="220" t="s">
        <v>141</v>
      </c>
    </row>
    <row r="1228" s="11" customFormat="1">
      <c r="B1228" s="210"/>
      <c r="C1228" s="211"/>
      <c r="D1228" s="212" t="s">
        <v>150</v>
      </c>
      <c r="E1228" s="213" t="s">
        <v>1</v>
      </c>
      <c r="F1228" s="214" t="s">
        <v>1081</v>
      </c>
      <c r="G1228" s="211"/>
      <c r="H1228" s="213" t="s">
        <v>1</v>
      </c>
      <c r="I1228" s="215"/>
      <c r="J1228" s="211"/>
      <c r="K1228" s="211"/>
      <c r="L1228" s="216"/>
      <c r="M1228" s="217"/>
      <c r="N1228" s="218"/>
      <c r="O1228" s="218"/>
      <c r="P1228" s="218"/>
      <c r="Q1228" s="218"/>
      <c r="R1228" s="218"/>
      <c r="S1228" s="218"/>
      <c r="T1228" s="219"/>
      <c r="AT1228" s="220" t="s">
        <v>150</v>
      </c>
      <c r="AU1228" s="220" t="s">
        <v>80</v>
      </c>
      <c r="AV1228" s="11" t="s">
        <v>78</v>
      </c>
      <c r="AW1228" s="11" t="s">
        <v>35</v>
      </c>
      <c r="AX1228" s="11" t="s">
        <v>73</v>
      </c>
      <c r="AY1228" s="220" t="s">
        <v>141</v>
      </c>
    </row>
    <row r="1229" s="12" customFormat="1">
      <c r="B1229" s="221"/>
      <c r="C1229" s="222"/>
      <c r="D1229" s="212" t="s">
        <v>150</v>
      </c>
      <c r="E1229" s="223" t="s">
        <v>1</v>
      </c>
      <c r="F1229" s="224" t="s">
        <v>1261</v>
      </c>
      <c r="G1229" s="222"/>
      <c r="H1229" s="225">
        <v>3</v>
      </c>
      <c r="I1229" s="226"/>
      <c r="J1229" s="222"/>
      <c r="K1229" s="222"/>
      <c r="L1229" s="227"/>
      <c r="M1229" s="228"/>
      <c r="N1229" s="229"/>
      <c r="O1229" s="229"/>
      <c r="P1229" s="229"/>
      <c r="Q1229" s="229"/>
      <c r="R1229" s="229"/>
      <c r="S1229" s="229"/>
      <c r="T1229" s="230"/>
      <c r="AT1229" s="231" t="s">
        <v>150</v>
      </c>
      <c r="AU1229" s="231" t="s">
        <v>80</v>
      </c>
      <c r="AV1229" s="12" t="s">
        <v>80</v>
      </c>
      <c r="AW1229" s="12" t="s">
        <v>35</v>
      </c>
      <c r="AX1229" s="12" t="s">
        <v>73</v>
      </c>
      <c r="AY1229" s="231" t="s">
        <v>141</v>
      </c>
    </row>
    <row r="1230" s="12" customFormat="1">
      <c r="B1230" s="221"/>
      <c r="C1230" s="222"/>
      <c r="D1230" s="212" t="s">
        <v>150</v>
      </c>
      <c r="E1230" s="223" t="s">
        <v>1</v>
      </c>
      <c r="F1230" s="224" t="s">
        <v>1262</v>
      </c>
      <c r="G1230" s="222"/>
      <c r="H1230" s="225">
        <v>1</v>
      </c>
      <c r="I1230" s="226"/>
      <c r="J1230" s="222"/>
      <c r="K1230" s="222"/>
      <c r="L1230" s="227"/>
      <c r="M1230" s="228"/>
      <c r="N1230" s="229"/>
      <c r="O1230" s="229"/>
      <c r="P1230" s="229"/>
      <c r="Q1230" s="229"/>
      <c r="R1230" s="229"/>
      <c r="S1230" s="229"/>
      <c r="T1230" s="230"/>
      <c r="AT1230" s="231" t="s">
        <v>150</v>
      </c>
      <c r="AU1230" s="231" t="s">
        <v>80</v>
      </c>
      <c r="AV1230" s="12" t="s">
        <v>80</v>
      </c>
      <c r="AW1230" s="12" t="s">
        <v>35</v>
      </c>
      <c r="AX1230" s="12" t="s">
        <v>73</v>
      </c>
      <c r="AY1230" s="231" t="s">
        <v>141</v>
      </c>
    </row>
    <row r="1231" s="13" customFormat="1">
      <c r="B1231" s="232"/>
      <c r="C1231" s="233"/>
      <c r="D1231" s="212" t="s">
        <v>150</v>
      </c>
      <c r="E1231" s="234" t="s">
        <v>1</v>
      </c>
      <c r="F1231" s="235" t="s">
        <v>155</v>
      </c>
      <c r="G1231" s="233"/>
      <c r="H1231" s="236">
        <v>4</v>
      </c>
      <c r="I1231" s="237"/>
      <c r="J1231" s="233"/>
      <c r="K1231" s="233"/>
      <c r="L1231" s="238"/>
      <c r="M1231" s="239"/>
      <c r="N1231" s="240"/>
      <c r="O1231" s="240"/>
      <c r="P1231" s="240"/>
      <c r="Q1231" s="240"/>
      <c r="R1231" s="240"/>
      <c r="S1231" s="240"/>
      <c r="T1231" s="241"/>
      <c r="AT1231" s="242" t="s">
        <v>150</v>
      </c>
      <c r="AU1231" s="242" t="s">
        <v>80</v>
      </c>
      <c r="AV1231" s="13" t="s">
        <v>148</v>
      </c>
      <c r="AW1231" s="13" t="s">
        <v>35</v>
      </c>
      <c r="AX1231" s="13" t="s">
        <v>78</v>
      </c>
      <c r="AY1231" s="242" t="s">
        <v>141</v>
      </c>
    </row>
    <row r="1232" s="1" customFormat="1" ht="20.4" customHeight="1">
      <c r="B1232" s="37"/>
      <c r="C1232" s="198" t="s">
        <v>1263</v>
      </c>
      <c r="D1232" s="198" t="s">
        <v>143</v>
      </c>
      <c r="E1232" s="199" t="s">
        <v>1264</v>
      </c>
      <c r="F1232" s="200" t="s">
        <v>1265</v>
      </c>
      <c r="G1232" s="201" t="s">
        <v>479</v>
      </c>
      <c r="H1232" s="202">
        <v>1</v>
      </c>
      <c r="I1232" s="203"/>
      <c r="J1232" s="204">
        <f>ROUND(I1232*H1232,2)</f>
        <v>0</v>
      </c>
      <c r="K1232" s="200" t="s">
        <v>147</v>
      </c>
      <c r="L1232" s="42"/>
      <c r="M1232" s="205" t="s">
        <v>1</v>
      </c>
      <c r="N1232" s="206" t="s">
        <v>44</v>
      </c>
      <c r="O1232" s="78"/>
      <c r="P1232" s="207">
        <f>O1232*H1232</f>
        <v>0</v>
      </c>
      <c r="Q1232" s="207">
        <v>0.049200000000000001</v>
      </c>
      <c r="R1232" s="207">
        <f>Q1232*H1232</f>
        <v>0.049200000000000001</v>
      </c>
      <c r="S1232" s="207">
        <v>0</v>
      </c>
      <c r="T1232" s="208">
        <f>S1232*H1232</f>
        <v>0</v>
      </c>
      <c r="AR1232" s="16" t="s">
        <v>285</v>
      </c>
      <c r="AT1232" s="16" t="s">
        <v>143</v>
      </c>
      <c r="AU1232" s="16" t="s">
        <v>80</v>
      </c>
      <c r="AY1232" s="16" t="s">
        <v>141</v>
      </c>
      <c r="BE1232" s="209">
        <f>IF(N1232="základní",J1232,0)</f>
        <v>0</v>
      </c>
      <c r="BF1232" s="209">
        <f>IF(N1232="snížená",J1232,0)</f>
        <v>0</v>
      </c>
      <c r="BG1232" s="209">
        <f>IF(N1232="zákl. přenesená",J1232,0)</f>
        <v>0</v>
      </c>
      <c r="BH1232" s="209">
        <f>IF(N1232="sníž. přenesená",J1232,0)</f>
        <v>0</v>
      </c>
      <c r="BI1232" s="209">
        <f>IF(N1232="nulová",J1232,0)</f>
        <v>0</v>
      </c>
      <c r="BJ1232" s="16" t="s">
        <v>78</v>
      </c>
      <c r="BK1232" s="209">
        <f>ROUND(I1232*H1232,2)</f>
        <v>0</v>
      </c>
      <c r="BL1232" s="16" t="s">
        <v>285</v>
      </c>
      <c r="BM1232" s="16" t="s">
        <v>1266</v>
      </c>
    </row>
    <row r="1233" s="11" customFormat="1">
      <c r="B1233" s="210"/>
      <c r="C1233" s="211"/>
      <c r="D1233" s="212" t="s">
        <v>150</v>
      </c>
      <c r="E1233" s="213" t="s">
        <v>1</v>
      </c>
      <c r="F1233" s="214" t="s">
        <v>1079</v>
      </c>
      <c r="G1233" s="211"/>
      <c r="H1233" s="213" t="s">
        <v>1</v>
      </c>
      <c r="I1233" s="215"/>
      <c r="J1233" s="211"/>
      <c r="K1233" s="211"/>
      <c r="L1233" s="216"/>
      <c r="M1233" s="217"/>
      <c r="N1233" s="218"/>
      <c r="O1233" s="218"/>
      <c r="P1233" s="218"/>
      <c r="Q1233" s="218"/>
      <c r="R1233" s="218"/>
      <c r="S1233" s="218"/>
      <c r="T1233" s="219"/>
      <c r="AT1233" s="220" t="s">
        <v>150</v>
      </c>
      <c r="AU1233" s="220" t="s">
        <v>80</v>
      </c>
      <c r="AV1233" s="11" t="s">
        <v>78</v>
      </c>
      <c r="AW1233" s="11" t="s">
        <v>35</v>
      </c>
      <c r="AX1233" s="11" t="s">
        <v>73</v>
      </c>
      <c r="AY1233" s="220" t="s">
        <v>141</v>
      </c>
    </row>
    <row r="1234" s="11" customFormat="1">
      <c r="B1234" s="210"/>
      <c r="C1234" s="211"/>
      <c r="D1234" s="212" t="s">
        <v>150</v>
      </c>
      <c r="E1234" s="213" t="s">
        <v>1</v>
      </c>
      <c r="F1234" s="214" t="s">
        <v>251</v>
      </c>
      <c r="G1234" s="211"/>
      <c r="H1234" s="213" t="s">
        <v>1</v>
      </c>
      <c r="I1234" s="215"/>
      <c r="J1234" s="211"/>
      <c r="K1234" s="211"/>
      <c r="L1234" s="216"/>
      <c r="M1234" s="217"/>
      <c r="N1234" s="218"/>
      <c r="O1234" s="218"/>
      <c r="P1234" s="218"/>
      <c r="Q1234" s="218"/>
      <c r="R1234" s="218"/>
      <c r="S1234" s="218"/>
      <c r="T1234" s="219"/>
      <c r="AT1234" s="220" t="s">
        <v>150</v>
      </c>
      <c r="AU1234" s="220" t="s">
        <v>80</v>
      </c>
      <c r="AV1234" s="11" t="s">
        <v>78</v>
      </c>
      <c r="AW1234" s="11" t="s">
        <v>35</v>
      </c>
      <c r="AX1234" s="11" t="s">
        <v>73</v>
      </c>
      <c r="AY1234" s="220" t="s">
        <v>141</v>
      </c>
    </row>
    <row r="1235" s="11" customFormat="1">
      <c r="B1235" s="210"/>
      <c r="C1235" s="211"/>
      <c r="D1235" s="212" t="s">
        <v>150</v>
      </c>
      <c r="E1235" s="213" t="s">
        <v>1</v>
      </c>
      <c r="F1235" s="214" t="s">
        <v>1081</v>
      </c>
      <c r="G1235" s="211"/>
      <c r="H1235" s="213" t="s">
        <v>1</v>
      </c>
      <c r="I1235" s="215"/>
      <c r="J1235" s="211"/>
      <c r="K1235" s="211"/>
      <c r="L1235" s="216"/>
      <c r="M1235" s="217"/>
      <c r="N1235" s="218"/>
      <c r="O1235" s="218"/>
      <c r="P1235" s="218"/>
      <c r="Q1235" s="218"/>
      <c r="R1235" s="218"/>
      <c r="S1235" s="218"/>
      <c r="T1235" s="219"/>
      <c r="AT1235" s="220" t="s">
        <v>150</v>
      </c>
      <c r="AU1235" s="220" t="s">
        <v>80</v>
      </c>
      <c r="AV1235" s="11" t="s">
        <v>78</v>
      </c>
      <c r="AW1235" s="11" t="s">
        <v>35</v>
      </c>
      <c r="AX1235" s="11" t="s">
        <v>73</v>
      </c>
      <c r="AY1235" s="220" t="s">
        <v>141</v>
      </c>
    </row>
    <row r="1236" s="12" customFormat="1">
      <c r="B1236" s="221"/>
      <c r="C1236" s="222"/>
      <c r="D1236" s="212" t="s">
        <v>150</v>
      </c>
      <c r="E1236" s="223" t="s">
        <v>1</v>
      </c>
      <c r="F1236" s="224" t="s">
        <v>1267</v>
      </c>
      <c r="G1236" s="222"/>
      <c r="H1236" s="225">
        <v>1</v>
      </c>
      <c r="I1236" s="226"/>
      <c r="J1236" s="222"/>
      <c r="K1236" s="222"/>
      <c r="L1236" s="227"/>
      <c r="M1236" s="228"/>
      <c r="N1236" s="229"/>
      <c r="O1236" s="229"/>
      <c r="P1236" s="229"/>
      <c r="Q1236" s="229"/>
      <c r="R1236" s="229"/>
      <c r="S1236" s="229"/>
      <c r="T1236" s="230"/>
      <c r="AT1236" s="231" t="s">
        <v>150</v>
      </c>
      <c r="AU1236" s="231" t="s">
        <v>80</v>
      </c>
      <c r="AV1236" s="12" t="s">
        <v>80</v>
      </c>
      <c r="AW1236" s="12" t="s">
        <v>35</v>
      </c>
      <c r="AX1236" s="12" t="s">
        <v>78</v>
      </c>
      <c r="AY1236" s="231" t="s">
        <v>141</v>
      </c>
    </row>
    <row r="1237" s="1" customFormat="1" ht="20.4" customHeight="1">
      <c r="B1237" s="37"/>
      <c r="C1237" s="198" t="s">
        <v>1268</v>
      </c>
      <c r="D1237" s="198" t="s">
        <v>143</v>
      </c>
      <c r="E1237" s="199" t="s">
        <v>1269</v>
      </c>
      <c r="F1237" s="200" t="s">
        <v>1270</v>
      </c>
      <c r="G1237" s="201" t="s">
        <v>479</v>
      </c>
      <c r="H1237" s="202">
        <v>4</v>
      </c>
      <c r="I1237" s="203"/>
      <c r="J1237" s="204">
        <f>ROUND(I1237*H1237,2)</f>
        <v>0</v>
      </c>
      <c r="K1237" s="200" t="s">
        <v>147</v>
      </c>
      <c r="L1237" s="42"/>
      <c r="M1237" s="205" t="s">
        <v>1</v>
      </c>
      <c r="N1237" s="206" t="s">
        <v>44</v>
      </c>
      <c r="O1237" s="78"/>
      <c r="P1237" s="207">
        <f>O1237*H1237</f>
        <v>0</v>
      </c>
      <c r="Q1237" s="207">
        <v>0.034799999999999998</v>
      </c>
      <c r="R1237" s="207">
        <f>Q1237*H1237</f>
        <v>0.13919999999999999</v>
      </c>
      <c r="S1237" s="207">
        <v>0</v>
      </c>
      <c r="T1237" s="208">
        <f>S1237*H1237</f>
        <v>0</v>
      </c>
      <c r="AR1237" s="16" t="s">
        <v>285</v>
      </c>
      <c r="AT1237" s="16" t="s">
        <v>143</v>
      </c>
      <c r="AU1237" s="16" t="s">
        <v>80</v>
      </c>
      <c r="AY1237" s="16" t="s">
        <v>141</v>
      </c>
      <c r="BE1237" s="209">
        <f>IF(N1237="základní",J1237,0)</f>
        <v>0</v>
      </c>
      <c r="BF1237" s="209">
        <f>IF(N1237="snížená",J1237,0)</f>
        <v>0</v>
      </c>
      <c r="BG1237" s="209">
        <f>IF(N1237="zákl. přenesená",J1237,0)</f>
        <v>0</v>
      </c>
      <c r="BH1237" s="209">
        <f>IF(N1237="sníž. přenesená",J1237,0)</f>
        <v>0</v>
      </c>
      <c r="BI1237" s="209">
        <f>IF(N1237="nulová",J1237,0)</f>
        <v>0</v>
      </c>
      <c r="BJ1237" s="16" t="s">
        <v>78</v>
      </c>
      <c r="BK1237" s="209">
        <f>ROUND(I1237*H1237,2)</f>
        <v>0</v>
      </c>
      <c r="BL1237" s="16" t="s">
        <v>285</v>
      </c>
      <c r="BM1237" s="16" t="s">
        <v>1271</v>
      </c>
    </row>
    <row r="1238" s="11" customFormat="1">
      <c r="B1238" s="210"/>
      <c r="C1238" s="211"/>
      <c r="D1238" s="212" t="s">
        <v>150</v>
      </c>
      <c r="E1238" s="213" t="s">
        <v>1</v>
      </c>
      <c r="F1238" s="214" t="s">
        <v>1079</v>
      </c>
      <c r="G1238" s="211"/>
      <c r="H1238" s="213" t="s">
        <v>1</v>
      </c>
      <c r="I1238" s="215"/>
      <c r="J1238" s="211"/>
      <c r="K1238" s="211"/>
      <c r="L1238" s="216"/>
      <c r="M1238" s="217"/>
      <c r="N1238" s="218"/>
      <c r="O1238" s="218"/>
      <c r="P1238" s="218"/>
      <c r="Q1238" s="218"/>
      <c r="R1238" s="218"/>
      <c r="S1238" s="218"/>
      <c r="T1238" s="219"/>
      <c r="AT1238" s="220" t="s">
        <v>150</v>
      </c>
      <c r="AU1238" s="220" t="s">
        <v>80</v>
      </c>
      <c r="AV1238" s="11" t="s">
        <v>78</v>
      </c>
      <c r="AW1238" s="11" t="s">
        <v>35</v>
      </c>
      <c r="AX1238" s="11" t="s">
        <v>73</v>
      </c>
      <c r="AY1238" s="220" t="s">
        <v>141</v>
      </c>
    </row>
    <row r="1239" s="11" customFormat="1">
      <c r="B1239" s="210"/>
      <c r="C1239" s="211"/>
      <c r="D1239" s="212" t="s">
        <v>150</v>
      </c>
      <c r="E1239" s="213" t="s">
        <v>1</v>
      </c>
      <c r="F1239" s="214" t="s">
        <v>251</v>
      </c>
      <c r="G1239" s="211"/>
      <c r="H1239" s="213" t="s">
        <v>1</v>
      </c>
      <c r="I1239" s="215"/>
      <c r="J1239" s="211"/>
      <c r="K1239" s="211"/>
      <c r="L1239" s="216"/>
      <c r="M1239" s="217"/>
      <c r="N1239" s="218"/>
      <c r="O1239" s="218"/>
      <c r="P1239" s="218"/>
      <c r="Q1239" s="218"/>
      <c r="R1239" s="218"/>
      <c r="S1239" s="218"/>
      <c r="T1239" s="219"/>
      <c r="AT1239" s="220" t="s">
        <v>150</v>
      </c>
      <c r="AU1239" s="220" t="s">
        <v>80</v>
      </c>
      <c r="AV1239" s="11" t="s">
        <v>78</v>
      </c>
      <c r="AW1239" s="11" t="s">
        <v>35</v>
      </c>
      <c r="AX1239" s="11" t="s">
        <v>73</v>
      </c>
      <c r="AY1239" s="220" t="s">
        <v>141</v>
      </c>
    </row>
    <row r="1240" s="11" customFormat="1">
      <c r="B1240" s="210"/>
      <c r="C1240" s="211"/>
      <c r="D1240" s="212" t="s">
        <v>150</v>
      </c>
      <c r="E1240" s="213" t="s">
        <v>1</v>
      </c>
      <c r="F1240" s="214" t="s">
        <v>1081</v>
      </c>
      <c r="G1240" s="211"/>
      <c r="H1240" s="213" t="s">
        <v>1</v>
      </c>
      <c r="I1240" s="215"/>
      <c r="J1240" s="211"/>
      <c r="K1240" s="211"/>
      <c r="L1240" s="216"/>
      <c r="M1240" s="217"/>
      <c r="N1240" s="218"/>
      <c r="O1240" s="218"/>
      <c r="P1240" s="218"/>
      <c r="Q1240" s="218"/>
      <c r="R1240" s="218"/>
      <c r="S1240" s="218"/>
      <c r="T1240" s="219"/>
      <c r="AT1240" s="220" t="s">
        <v>150</v>
      </c>
      <c r="AU1240" s="220" t="s">
        <v>80</v>
      </c>
      <c r="AV1240" s="11" t="s">
        <v>78</v>
      </c>
      <c r="AW1240" s="11" t="s">
        <v>35</v>
      </c>
      <c r="AX1240" s="11" t="s">
        <v>73</v>
      </c>
      <c r="AY1240" s="220" t="s">
        <v>141</v>
      </c>
    </row>
    <row r="1241" s="12" customFormat="1">
      <c r="B1241" s="221"/>
      <c r="C1241" s="222"/>
      <c r="D1241" s="212" t="s">
        <v>150</v>
      </c>
      <c r="E1241" s="223" t="s">
        <v>1</v>
      </c>
      <c r="F1241" s="224" t="s">
        <v>1272</v>
      </c>
      <c r="G1241" s="222"/>
      <c r="H1241" s="225">
        <v>1</v>
      </c>
      <c r="I1241" s="226"/>
      <c r="J1241" s="222"/>
      <c r="K1241" s="222"/>
      <c r="L1241" s="227"/>
      <c r="M1241" s="228"/>
      <c r="N1241" s="229"/>
      <c r="O1241" s="229"/>
      <c r="P1241" s="229"/>
      <c r="Q1241" s="229"/>
      <c r="R1241" s="229"/>
      <c r="S1241" s="229"/>
      <c r="T1241" s="230"/>
      <c r="AT1241" s="231" t="s">
        <v>150</v>
      </c>
      <c r="AU1241" s="231" t="s">
        <v>80</v>
      </c>
      <c r="AV1241" s="12" t="s">
        <v>80</v>
      </c>
      <c r="AW1241" s="12" t="s">
        <v>35</v>
      </c>
      <c r="AX1241" s="12" t="s">
        <v>73</v>
      </c>
      <c r="AY1241" s="231" t="s">
        <v>141</v>
      </c>
    </row>
    <row r="1242" s="12" customFormat="1">
      <c r="B1242" s="221"/>
      <c r="C1242" s="222"/>
      <c r="D1242" s="212" t="s">
        <v>150</v>
      </c>
      <c r="E1242" s="223" t="s">
        <v>1</v>
      </c>
      <c r="F1242" s="224" t="s">
        <v>1273</v>
      </c>
      <c r="G1242" s="222"/>
      <c r="H1242" s="225">
        <v>1</v>
      </c>
      <c r="I1242" s="226"/>
      <c r="J1242" s="222"/>
      <c r="K1242" s="222"/>
      <c r="L1242" s="227"/>
      <c r="M1242" s="228"/>
      <c r="N1242" s="229"/>
      <c r="O1242" s="229"/>
      <c r="P1242" s="229"/>
      <c r="Q1242" s="229"/>
      <c r="R1242" s="229"/>
      <c r="S1242" s="229"/>
      <c r="T1242" s="230"/>
      <c r="AT1242" s="231" t="s">
        <v>150</v>
      </c>
      <c r="AU1242" s="231" t="s">
        <v>80</v>
      </c>
      <c r="AV1242" s="12" t="s">
        <v>80</v>
      </c>
      <c r="AW1242" s="12" t="s">
        <v>35</v>
      </c>
      <c r="AX1242" s="12" t="s">
        <v>73</v>
      </c>
      <c r="AY1242" s="231" t="s">
        <v>141</v>
      </c>
    </row>
    <row r="1243" s="12" customFormat="1">
      <c r="B1243" s="221"/>
      <c r="C1243" s="222"/>
      <c r="D1243" s="212" t="s">
        <v>150</v>
      </c>
      <c r="E1243" s="223" t="s">
        <v>1</v>
      </c>
      <c r="F1243" s="224" t="s">
        <v>1274</v>
      </c>
      <c r="G1243" s="222"/>
      <c r="H1243" s="225">
        <v>1</v>
      </c>
      <c r="I1243" s="226"/>
      <c r="J1243" s="222"/>
      <c r="K1243" s="222"/>
      <c r="L1243" s="227"/>
      <c r="M1243" s="228"/>
      <c r="N1243" s="229"/>
      <c r="O1243" s="229"/>
      <c r="P1243" s="229"/>
      <c r="Q1243" s="229"/>
      <c r="R1243" s="229"/>
      <c r="S1243" s="229"/>
      <c r="T1243" s="230"/>
      <c r="AT1243" s="231" t="s">
        <v>150</v>
      </c>
      <c r="AU1243" s="231" t="s">
        <v>80</v>
      </c>
      <c r="AV1243" s="12" t="s">
        <v>80</v>
      </c>
      <c r="AW1243" s="12" t="s">
        <v>35</v>
      </c>
      <c r="AX1243" s="12" t="s">
        <v>73</v>
      </c>
      <c r="AY1243" s="231" t="s">
        <v>141</v>
      </c>
    </row>
    <row r="1244" s="12" customFormat="1">
      <c r="B1244" s="221"/>
      <c r="C1244" s="222"/>
      <c r="D1244" s="212" t="s">
        <v>150</v>
      </c>
      <c r="E1244" s="223" t="s">
        <v>1</v>
      </c>
      <c r="F1244" s="224" t="s">
        <v>1275</v>
      </c>
      <c r="G1244" s="222"/>
      <c r="H1244" s="225">
        <v>1</v>
      </c>
      <c r="I1244" s="226"/>
      <c r="J1244" s="222"/>
      <c r="K1244" s="222"/>
      <c r="L1244" s="227"/>
      <c r="M1244" s="228"/>
      <c r="N1244" s="229"/>
      <c r="O1244" s="229"/>
      <c r="P1244" s="229"/>
      <c r="Q1244" s="229"/>
      <c r="R1244" s="229"/>
      <c r="S1244" s="229"/>
      <c r="T1244" s="230"/>
      <c r="AT1244" s="231" t="s">
        <v>150</v>
      </c>
      <c r="AU1244" s="231" t="s">
        <v>80</v>
      </c>
      <c r="AV1244" s="12" t="s">
        <v>80</v>
      </c>
      <c r="AW1244" s="12" t="s">
        <v>35</v>
      </c>
      <c r="AX1244" s="12" t="s">
        <v>73</v>
      </c>
      <c r="AY1244" s="231" t="s">
        <v>141</v>
      </c>
    </row>
    <row r="1245" s="13" customFormat="1">
      <c r="B1245" s="232"/>
      <c r="C1245" s="233"/>
      <c r="D1245" s="212" t="s">
        <v>150</v>
      </c>
      <c r="E1245" s="234" t="s">
        <v>1</v>
      </c>
      <c r="F1245" s="235" t="s">
        <v>155</v>
      </c>
      <c r="G1245" s="233"/>
      <c r="H1245" s="236">
        <v>4</v>
      </c>
      <c r="I1245" s="237"/>
      <c r="J1245" s="233"/>
      <c r="K1245" s="233"/>
      <c r="L1245" s="238"/>
      <c r="M1245" s="239"/>
      <c r="N1245" s="240"/>
      <c r="O1245" s="240"/>
      <c r="P1245" s="240"/>
      <c r="Q1245" s="240"/>
      <c r="R1245" s="240"/>
      <c r="S1245" s="240"/>
      <c r="T1245" s="241"/>
      <c r="AT1245" s="242" t="s">
        <v>150</v>
      </c>
      <c r="AU1245" s="242" t="s">
        <v>80</v>
      </c>
      <c r="AV1245" s="13" t="s">
        <v>148</v>
      </c>
      <c r="AW1245" s="13" t="s">
        <v>35</v>
      </c>
      <c r="AX1245" s="13" t="s">
        <v>78</v>
      </c>
      <c r="AY1245" s="242" t="s">
        <v>141</v>
      </c>
    </row>
    <row r="1246" s="1" customFormat="1" ht="20.4" customHeight="1">
      <c r="B1246" s="37"/>
      <c r="C1246" s="198" t="s">
        <v>1276</v>
      </c>
      <c r="D1246" s="198" t="s">
        <v>143</v>
      </c>
      <c r="E1246" s="199" t="s">
        <v>1277</v>
      </c>
      <c r="F1246" s="200" t="s">
        <v>1278</v>
      </c>
      <c r="G1246" s="201" t="s">
        <v>479</v>
      </c>
      <c r="H1246" s="202">
        <v>3</v>
      </c>
      <c r="I1246" s="203"/>
      <c r="J1246" s="204">
        <f>ROUND(I1246*H1246,2)</f>
        <v>0</v>
      </c>
      <c r="K1246" s="200" t="s">
        <v>147</v>
      </c>
      <c r="L1246" s="42"/>
      <c r="M1246" s="205" t="s">
        <v>1</v>
      </c>
      <c r="N1246" s="206" t="s">
        <v>44</v>
      </c>
      <c r="O1246" s="78"/>
      <c r="P1246" s="207">
        <f>O1246*H1246</f>
        <v>0</v>
      </c>
      <c r="Q1246" s="207">
        <v>0.037199999999999997</v>
      </c>
      <c r="R1246" s="207">
        <f>Q1246*H1246</f>
        <v>0.11159999999999999</v>
      </c>
      <c r="S1246" s="207">
        <v>0</v>
      </c>
      <c r="T1246" s="208">
        <f>S1246*H1246</f>
        <v>0</v>
      </c>
      <c r="AR1246" s="16" t="s">
        <v>285</v>
      </c>
      <c r="AT1246" s="16" t="s">
        <v>143</v>
      </c>
      <c r="AU1246" s="16" t="s">
        <v>80</v>
      </c>
      <c r="AY1246" s="16" t="s">
        <v>141</v>
      </c>
      <c r="BE1246" s="209">
        <f>IF(N1246="základní",J1246,0)</f>
        <v>0</v>
      </c>
      <c r="BF1246" s="209">
        <f>IF(N1246="snížená",J1246,0)</f>
        <v>0</v>
      </c>
      <c r="BG1246" s="209">
        <f>IF(N1246="zákl. přenesená",J1246,0)</f>
        <v>0</v>
      </c>
      <c r="BH1246" s="209">
        <f>IF(N1246="sníž. přenesená",J1246,0)</f>
        <v>0</v>
      </c>
      <c r="BI1246" s="209">
        <f>IF(N1246="nulová",J1246,0)</f>
        <v>0</v>
      </c>
      <c r="BJ1246" s="16" t="s">
        <v>78</v>
      </c>
      <c r="BK1246" s="209">
        <f>ROUND(I1246*H1246,2)</f>
        <v>0</v>
      </c>
      <c r="BL1246" s="16" t="s">
        <v>285</v>
      </c>
      <c r="BM1246" s="16" t="s">
        <v>1279</v>
      </c>
    </row>
    <row r="1247" s="11" customFormat="1">
      <c r="B1247" s="210"/>
      <c r="C1247" s="211"/>
      <c r="D1247" s="212" t="s">
        <v>150</v>
      </c>
      <c r="E1247" s="213" t="s">
        <v>1</v>
      </c>
      <c r="F1247" s="214" t="s">
        <v>1079</v>
      </c>
      <c r="G1247" s="211"/>
      <c r="H1247" s="213" t="s">
        <v>1</v>
      </c>
      <c r="I1247" s="215"/>
      <c r="J1247" s="211"/>
      <c r="K1247" s="211"/>
      <c r="L1247" s="216"/>
      <c r="M1247" s="217"/>
      <c r="N1247" s="218"/>
      <c r="O1247" s="218"/>
      <c r="P1247" s="218"/>
      <c r="Q1247" s="218"/>
      <c r="R1247" s="218"/>
      <c r="S1247" s="218"/>
      <c r="T1247" s="219"/>
      <c r="AT1247" s="220" t="s">
        <v>150</v>
      </c>
      <c r="AU1247" s="220" t="s">
        <v>80</v>
      </c>
      <c r="AV1247" s="11" t="s">
        <v>78</v>
      </c>
      <c r="AW1247" s="11" t="s">
        <v>35</v>
      </c>
      <c r="AX1247" s="11" t="s">
        <v>73</v>
      </c>
      <c r="AY1247" s="220" t="s">
        <v>141</v>
      </c>
    </row>
    <row r="1248" s="11" customFormat="1">
      <c r="B1248" s="210"/>
      <c r="C1248" s="211"/>
      <c r="D1248" s="212" t="s">
        <v>150</v>
      </c>
      <c r="E1248" s="213" t="s">
        <v>1</v>
      </c>
      <c r="F1248" s="214" t="s">
        <v>251</v>
      </c>
      <c r="G1248" s="211"/>
      <c r="H1248" s="213" t="s">
        <v>1</v>
      </c>
      <c r="I1248" s="215"/>
      <c r="J1248" s="211"/>
      <c r="K1248" s="211"/>
      <c r="L1248" s="216"/>
      <c r="M1248" s="217"/>
      <c r="N1248" s="218"/>
      <c r="O1248" s="218"/>
      <c r="P1248" s="218"/>
      <c r="Q1248" s="218"/>
      <c r="R1248" s="218"/>
      <c r="S1248" s="218"/>
      <c r="T1248" s="219"/>
      <c r="AT1248" s="220" t="s">
        <v>150</v>
      </c>
      <c r="AU1248" s="220" t="s">
        <v>80</v>
      </c>
      <c r="AV1248" s="11" t="s">
        <v>78</v>
      </c>
      <c r="AW1248" s="11" t="s">
        <v>35</v>
      </c>
      <c r="AX1248" s="11" t="s">
        <v>73</v>
      </c>
      <c r="AY1248" s="220" t="s">
        <v>141</v>
      </c>
    </row>
    <row r="1249" s="11" customFormat="1">
      <c r="B1249" s="210"/>
      <c r="C1249" s="211"/>
      <c r="D1249" s="212" t="s">
        <v>150</v>
      </c>
      <c r="E1249" s="213" t="s">
        <v>1</v>
      </c>
      <c r="F1249" s="214" t="s">
        <v>1081</v>
      </c>
      <c r="G1249" s="211"/>
      <c r="H1249" s="213" t="s">
        <v>1</v>
      </c>
      <c r="I1249" s="215"/>
      <c r="J1249" s="211"/>
      <c r="K1249" s="211"/>
      <c r="L1249" s="216"/>
      <c r="M1249" s="217"/>
      <c r="N1249" s="218"/>
      <c r="O1249" s="218"/>
      <c r="P1249" s="218"/>
      <c r="Q1249" s="218"/>
      <c r="R1249" s="218"/>
      <c r="S1249" s="218"/>
      <c r="T1249" s="219"/>
      <c r="AT1249" s="220" t="s">
        <v>150</v>
      </c>
      <c r="AU1249" s="220" t="s">
        <v>80</v>
      </c>
      <c r="AV1249" s="11" t="s">
        <v>78</v>
      </c>
      <c r="AW1249" s="11" t="s">
        <v>35</v>
      </c>
      <c r="AX1249" s="11" t="s">
        <v>73</v>
      </c>
      <c r="AY1249" s="220" t="s">
        <v>141</v>
      </c>
    </row>
    <row r="1250" s="12" customFormat="1">
      <c r="B1250" s="221"/>
      <c r="C1250" s="222"/>
      <c r="D1250" s="212" t="s">
        <v>150</v>
      </c>
      <c r="E1250" s="223" t="s">
        <v>1</v>
      </c>
      <c r="F1250" s="224" t="s">
        <v>1280</v>
      </c>
      <c r="G1250" s="222"/>
      <c r="H1250" s="225">
        <v>3</v>
      </c>
      <c r="I1250" s="226"/>
      <c r="J1250" s="222"/>
      <c r="K1250" s="222"/>
      <c r="L1250" s="227"/>
      <c r="M1250" s="228"/>
      <c r="N1250" s="229"/>
      <c r="O1250" s="229"/>
      <c r="P1250" s="229"/>
      <c r="Q1250" s="229"/>
      <c r="R1250" s="229"/>
      <c r="S1250" s="229"/>
      <c r="T1250" s="230"/>
      <c r="AT1250" s="231" t="s">
        <v>150</v>
      </c>
      <c r="AU1250" s="231" t="s">
        <v>80</v>
      </c>
      <c r="AV1250" s="12" t="s">
        <v>80</v>
      </c>
      <c r="AW1250" s="12" t="s">
        <v>35</v>
      </c>
      <c r="AX1250" s="12" t="s">
        <v>78</v>
      </c>
      <c r="AY1250" s="231" t="s">
        <v>141</v>
      </c>
    </row>
    <row r="1251" s="1" customFormat="1" ht="20.4" customHeight="1">
      <c r="B1251" s="37"/>
      <c r="C1251" s="198" t="s">
        <v>1281</v>
      </c>
      <c r="D1251" s="198" t="s">
        <v>143</v>
      </c>
      <c r="E1251" s="199" t="s">
        <v>1282</v>
      </c>
      <c r="F1251" s="200" t="s">
        <v>1283</v>
      </c>
      <c r="G1251" s="201" t="s">
        <v>479</v>
      </c>
      <c r="H1251" s="202">
        <v>2</v>
      </c>
      <c r="I1251" s="203"/>
      <c r="J1251" s="204">
        <f>ROUND(I1251*H1251,2)</f>
        <v>0</v>
      </c>
      <c r="K1251" s="200" t="s">
        <v>147</v>
      </c>
      <c r="L1251" s="42"/>
      <c r="M1251" s="205" t="s">
        <v>1</v>
      </c>
      <c r="N1251" s="206" t="s">
        <v>44</v>
      </c>
      <c r="O1251" s="78"/>
      <c r="P1251" s="207">
        <f>O1251*H1251</f>
        <v>0</v>
      </c>
      <c r="Q1251" s="207">
        <v>0.041320000000000003</v>
      </c>
      <c r="R1251" s="207">
        <f>Q1251*H1251</f>
        <v>0.082640000000000005</v>
      </c>
      <c r="S1251" s="207">
        <v>0</v>
      </c>
      <c r="T1251" s="208">
        <f>S1251*H1251</f>
        <v>0</v>
      </c>
      <c r="AR1251" s="16" t="s">
        <v>285</v>
      </c>
      <c r="AT1251" s="16" t="s">
        <v>143</v>
      </c>
      <c r="AU1251" s="16" t="s">
        <v>80</v>
      </c>
      <c r="AY1251" s="16" t="s">
        <v>141</v>
      </c>
      <c r="BE1251" s="209">
        <f>IF(N1251="základní",J1251,0)</f>
        <v>0</v>
      </c>
      <c r="BF1251" s="209">
        <f>IF(N1251="snížená",J1251,0)</f>
        <v>0</v>
      </c>
      <c r="BG1251" s="209">
        <f>IF(N1251="zákl. přenesená",J1251,0)</f>
        <v>0</v>
      </c>
      <c r="BH1251" s="209">
        <f>IF(N1251="sníž. přenesená",J1251,0)</f>
        <v>0</v>
      </c>
      <c r="BI1251" s="209">
        <f>IF(N1251="nulová",J1251,0)</f>
        <v>0</v>
      </c>
      <c r="BJ1251" s="16" t="s">
        <v>78</v>
      </c>
      <c r="BK1251" s="209">
        <f>ROUND(I1251*H1251,2)</f>
        <v>0</v>
      </c>
      <c r="BL1251" s="16" t="s">
        <v>285</v>
      </c>
      <c r="BM1251" s="16" t="s">
        <v>1284</v>
      </c>
    </row>
    <row r="1252" s="11" customFormat="1">
      <c r="B1252" s="210"/>
      <c r="C1252" s="211"/>
      <c r="D1252" s="212" t="s">
        <v>150</v>
      </c>
      <c r="E1252" s="213" t="s">
        <v>1</v>
      </c>
      <c r="F1252" s="214" t="s">
        <v>1079</v>
      </c>
      <c r="G1252" s="211"/>
      <c r="H1252" s="213" t="s">
        <v>1</v>
      </c>
      <c r="I1252" s="215"/>
      <c r="J1252" s="211"/>
      <c r="K1252" s="211"/>
      <c r="L1252" s="216"/>
      <c r="M1252" s="217"/>
      <c r="N1252" s="218"/>
      <c r="O1252" s="218"/>
      <c r="P1252" s="218"/>
      <c r="Q1252" s="218"/>
      <c r="R1252" s="218"/>
      <c r="S1252" s="218"/>
      <c r="T1252" s="219"/>
      <c r="AT1252" s="220" t="s">
        <v>150</v>
      </c>
      <c r="AU1252" s="220" t="s">
        <v>80</v>
      </c>
      <c r="AV1252" s="11" t="s">
        <v>78</v>
      </c>
      <c r="AW1252" s="11" t="s">
        <v>35</v>
      </c>
      <c r="AX1252" s="11" t="s">
        <v>73</v>
      </c>
      <c r="AY1252" s="220" t="s">
        <v>141</v>
      </c>
    </row>
    <row r="1253" s="11" customFormat="1">
      <c r="B1253" s="210"/>
      <c r="C1253" s="211"/>
      <c r="D1253" s="212" t="s">
        <v>150</v>
      </c>
      <c r="E1253" s="213" t="s">
        <v>1</v>
      </c>
      <c r="F1253" s="214" t="s">
        <v>251</v>
      </c>
      <c r="G1253" s="211"/>
      <c r="H1253" s="213" t="s">
        <v>1</v>
      </c>
      <c r="I1253" s="215"/>
      <c r="J1253" s="211"/>
      <c r="K1253" s="211"/>
      <c r="L1253" s="216"/>
      <c r="M1253" s="217"/>
      <c r="N1253" s="218"/>
      <c r="O1253" s="218"/>
      <c r="P1253" s="218"/>
      <c r="Q1253" s="218"/>
      <c r="R1253" s="218"/>
      <c r="S1253" s="218"/>
      <c r="T1253" s="219"/>
      <c r="AT1253" s="220" t="s">
        <v>150</v>
      </c>
      <c r="AU1253" s="220" t="s">
        <v>80</v>
      </c>
      <c r="AV1253" s="11" t="s">
        <v>78</v>
      </c>
      <c r="AW1253" s="11" t="s">
        <v>35</v>
      </c>
      <c r="AX1253" s="11" t="s">
        <v>73</v>
      </c>
      <c r="AY1253" s="220" t="s">
        <v>141</v>
      </c>
    </row>
    <row r="1254" s="11" customFormat="1">
      <c r="B1254" s="210"/>
      <c r="C1254" s="211"/>
      <c r="D1254" s="212" t="s">
        <v>150</v>
      </c>
      <c r="E1254" s="213" t="s">
        <v>1</v>
      </c>
      <c r="F1254" s="214" t="s">
        <v>1081</v>
      </c>
      <c r="G1254" s="211"/>
      <c r="H1254" s="213" t="s">
        <v>1</v>
      </c>
      <c r="I1254" s="215"/>
      <c r="J1254" s="211"/>
      <c r="K1254" s="211"/>
      <c r="L1254" s="216"/>
      <c r="M1254" s="217"/>
      <c r="N1254" s="218"/>
      <c r="O1254" s="218"/>
      <c r="P1254" s="218"/>
      <c r="Q1254" s="218"/>
      <c r="R1254" s="218"/>
      <c r="S1254" s="218"/>
      <c r="T1254" s="219"/>
      <c r="AT1254" s="220" t="s">
        <v>150</v>
      </c>
      <c r="AU1254" s="220" t="s">
        <v>80</v>
      </c>
      <c r="AV1254" s="11" t="s">
        <v>78</v>
      </c>
      <c r="AW1254" s="11" t="s">
        <v>35</v>
      </c>
      <c r="AX1254" s="11" t="s">
        <v>73</v>
      </c>
      <c r="AY1254" s="220" t="s">
        <v>141</v>
      </c>
    </row>
    <row r="1255" s="12" customFormat="1">
      <c r="B1255" s="221"/>
      <c r="C1255" s="222"/>
      <c r="D1255" s="212" t="s">
        <v>150</v>
      </c>
      <c r="E1255" s="223" t="s">
        <v>1</v>
      </c>
      <c r="F1255" s="224" t="s">
        <v>1285</v>
      </c>
      <c r="G1255" s="222"/>
      <c r="H1255" s="225">
        <v>2</v>
      </c>
      <c r="I1255" s="226"/>
      <c r="J1255" s="222"/>
      <c r="K1255" s="222"/>
      <c r="L1255" s="227"/>
      <c r="M1255" s="228"/>
      <c r="N1255" s="229"/>
      <c r="O1255" s="229"/>
      <c r="P1255" s="229"/>
      <c r="Q1255" s="229"/>
      <c r="R1255" s="229"/>
      <c r="S1255" s="229"/>
      <c r="T1255" s="230"/>
      <c r="AT1255" s="231" t="s">
        <v>150</v>
      </c>
      <c r="AU1255" s="231" t="s">
        <v>80</v>
      </c>
      <c r="AV1255" s="12" t="s">
        <v>80</v>
      </c>
      <c r="AW1255" s="12" t="s">
        <v>35</v>
      </c>
      <c r="AX1255" s="12" t="s">
        <v>78</v>
      </c>
      <c r="AY1255" s="231" t="s">
        <v>141</v>
      </c>
    </row>
    <row r="1256" s="1" customFormat="1" ht="20.4" customHeight="1">
      <c r="B1256" s="37"/>
      <c r="C1256" s="198" t="s">
        <v>1286</v>
      </c>
      <c r="D1256" s="198" t="s">
        <v>143</v>
      </c>
      <c r="E1256" s="199" t="s">
        <v>1287</v>
      </c>
      <c r="F1256" s="200" t="s">
        <v>1288</v>
      </c>
      <c r="G1256" s="201" t="s">
        <v>479</v>
      </c>
      <c r="H1256" s="202">
        <v>1</v>
      </c>
      <c r="I1256" s="203"/>
      <c r="J1256" s="204">
        <f>ROUND(I1256*H1256,2)</f>
        <v>0</v>
      </c>
      <c r="K1256" s="200" t="s">
        <v>147</v>
      </c>
      <c r="L1256" s="42"/>
      <c r="M1256" s="205" t="s">
        <v>1</v>
      </c>
      <c r="N1256" s="206" t="s">
        <v>44</v>
      </c>
      <c r="O1256" s="78"/>
      <c r="P1256" s="207">
        <f>O1256*H1256</f>
        <v>0</v>
      </c>
      <c r="Q1256" s="207">
        <v>0.056099999999999997</v>
      </c>
      <c r="R1256" s="207">
        <f>Q1256*H1256</f>
        <v>0.056099999999999997</v>
      </c>
      <c r="S1256" s="207">
        <v>0</v>
      </c>
      <c r="T1256" s="208">
        <f>S1256*H1256</f>
        <v>0</v>
      </c>
      <c r="AR1256" s="16" t="s">
        <v>285</v>
      </c>
      <c r="AT1256" s="16" t="s">
        <v>143</v>
      </c>
      <c r="AU1256" s="16" t="s">
        <v>80</v>
      </c>
      <c r="AY1256" s="16" t="s">
        <v>141</v>
      </c>
      <c r="BE1256" s="209">
        <f>IF(N1256="základní",J1256,0)</f>
        <v>0</v>
      </c>
      <c r="BF1256" s="209">
        <f>IF(N1256="snížená",J1256,0)</f>
        <v>0</v>
      </c>
      <c r="BG1256" s="209">
        <f>IF(N1256="zákl. přenesená",J1256,0)</f>
        <v>0</v>
      </c>
      <c r="BH1256" s="209">
        <f>IF(N1256="sníž. přenesená",J1256,0)</f>
        <v>0</v>
      </c>
      <c r="BI1256" s="209">
        <f>IF(N1256="nulová",J1256,0)</f>
        <v>0</v>
      </c>
      <c r="BJ1256" s="16" t="s">
        <v>78</v>
      </c>
      <c r="BK1256" s="209">
        <f>ROUND(I1256*H1256,2)</f>
        <v>0</v>
      </c>
      <c r="BL1256" s="16" t="s">
        <v>285</v>
      </c>
      <c r="BM1256" s="16" t="s">
        <v>1289</v>
      </c>
    </row>
    <row r="1257" s="11" customFormat="1">
      <c r="B1257" s="210"/>
      <c r="C1257" s="211"/>
      <c r="D1257" s="212" t="s">
        <v>150</v>
      </c>
      <c r="E1257" s="213" t="s">
        <v>1</v>
      </c>
      <c r="F1257" s="214" t="s">
        <v>1079</v>
      </c>
      <c r="G1257" s="211"/>
      <c r="H1257" s="213" t="s">
        <v>1</v>
      </c>
      <c r="I1257" s="215"/>
      <c r="J1257" s="211"/>
      <c r="K1257" s="211"/>
      <c r="L1257" s="216"/>
      <c r="M1257" s="217"/>
      <c r="N1257" s="218"/>
      <c r="O1257" s="218"/>
      <c r="P1257" s="218"/>
      <c r="Q1257" s="218"/>
      <c r="R1257" s="218"/>
      <c r="S1257" s="218"/>
      <c r="T1257" s="219"/>
      <c r="AT1257" s="220" t="s">
        <v>150</v>
      </c>
      <c r="AU1257" s="220" t="s">
        <v>80</v>
      </c>
      <c r="AV1257" s="11" t="s">
        <v>78</v>
      </c>
      <c r="AW1257" s="11" t="s">
        <v>35</v>
      </c>
      <c r="AX1257" s="11" t="s">
        <v>73</v>
      </c>
      <c r="AY1257" s="220" t="s">
        <v>141</v>
      </c>
    </row>
    <row r="1258" s="11" customFormat="1">
      <c r="B1258" s="210"/>
      <c r="C1258" s="211"/>
      <c r="D1258" s="212" t="s">
        <v>150</v>
      </c>
      <c r="E1258" s="213" t="s">
        <v>1</v>
      </c>
      <c r="F1258" s="214" t="s">
        <v>251</v>
      </c>
      <c r="G1258" s="211"/>
      <c r="H1258" s="213" t="s">
        <v>1</v>
      </c>
      <c r="I1258" s="215"/>
      <c r="J1258" s="211"/>
      <c r="K1258" s="211"/>
      <c r="L1258" s="216"/>
      <c r="M1258" s="217"/>
      <c r="N1258" s="218"/>
      <c r="O1258" s="218"/>
      <c r="P1258" s="218"/>
      <c r="Q1258" s="218"/>
      <c r="R1258" s="218"/>
      <c r="S1258" s="218"/>
      <c r="T1258" s="219"/>
      <c r="AT1258" s="220" t="s">
        <v>150</v>
      </c>
      <c r="AU1258" s="220" t="s">
        <v>80</v>
      </c>
      <c r="AV1258" s="11" t="s">
        <v>78</v>
      </c>
      <c r="AW1258" s="11" t="s">
        <v>35</v>
      </c>
      <c r="AX1258" s="11" t="s">
        <v>73</v>
      </c>
      <c r="AY1258" s="220" t="s">
        <v>141</v>
      </c>
    </row>
    <row r="1259" s="11" customFormat="1">
      <c r="B1259" s="210"/>
      <c r="C1259" s="211"/>
      <c r="D1259" s="212" t="s">
        <v>150</v>
      </c>
      <c r="E1259" s="213" t="s">
        <v>1</v>
      </c>
      <c r="F1259" s="214" t="s">
        <v>1081</v>
      </c>
      <c r="G1259" s="211"/>
      <c r="H1259" s="213" t="s">
        <v>1</v>
      </c>
      <c r="I1259" s="215"/>
      <c r="J1259" s="211"/>
      <c r="K1259" s="211"/>
      <c r="L1259" s="216"/>
      <c r="M1259" s="217"/>
      <c r="N1259" s="218"/>
      <c r="O1259" s="218"/>
      <c r="P1259" s="218"/>
      <c r="Q1259" s="218"/>
      <c r="R1259" s="218"/>
      <c r="S1259" s="218"/>
      <c r="T1259" s="219"/>
      <c r="AT1259" s="220" t="s">
        <v>150</v>
      </c>
      <c r="AU1259" s="220" t="s">
        <v>80</v>
      </c>
      <c r="AV1259" s="11" t="s">
        <v>78</v>
      </c>
      <c r="AW1259" s="11" t="s">
        <v>35</v>
      </c>
      <c r="AX1259" s="11" t="s">
        <v>73</v>
      </c>
      <c r="AY1259" s="220" t="s">
        <v>141</v>
      </c>
    </row>
    <row r="1260" s="12" customFormat="1">
      <c r="B1260" s="221"/>
      <c r="C1260" s="222"/>
      <c r="D1260" s="212" t="s">
        <v>150</v>
      </c>
      <c r="E1260" s="223" t="s">
        <v>1</v>
      </c>
      <c r="F1260" s="224" t="s">
        <v>1272</v>
      </c>
      <c r="G1260" s="222"/>
      <c r="H1260" s="225">
        <v>1</v>
      </c>
      <c r="I1260" s="226"/>
      <c r="J1260" s="222"/>
      <c r="K1260" s="222"/>
      <c r="L1260" s="227"/>
      <c r="M1260" s="228"/>
      <c r="N1260" s="229"/>
      <c r="O1260" s="229"/>
      <c r="P1260" s="229"/>
      <c r="Q1260" s="229"/>
      <c r="R1260" s="229"/>
      <c r="S1260" s="229"/>
      <c r="T1260" s="230"/>
      <c r="AT1260" s="231" t="s">
        <v>150</v>
      </c>
      <c r="AU1260" s="231" t="s">
        <v>80</v>
      </c>
      <c r="AV1260" s="12" t="s">
        <v>80</v>
      </c>
      <c r="AW1260" s="12" t="s">
        <v>35</v>
      </c>
      <c r="AX1260" s="12" t="s">
        <v>78</v>
      </c>
      <c r="AY1260" s="231" t="s">
        <v>141</v>
      </c>
    </row>
    <row r="1261" s="1" customFormat="1" ht="14.4" customHeight="1">
      <c r="B1261" s="37"/>
      <c r="C1261" s="198" t="s">
        <v>1290</v>
      </c>
      <c r="D1261" s="198" t="s">
        <v>143</v>
      </c>
      <c r="E1261" s="199" t="s">
        <v>1291</v>
      </c>
      <c r="F1261" s="200" t="s">
        <v>1292</v>
      </c>
      <c r="G1261" s="201" t="s">
        <v>479</v>
      </c>
      <c r="H1261" s="202">
        <v>1</v>
      </c>
      <c r="I1261" s="203"/>
      <c r="J1261" s="204">
        <f>ROUND(I1261*H1261,2)</f>
        <v>0</v>
      </c>
      <c r="K1261" s="200" t="s">
        <v>147</v>
      </c>
      <c r="L1261" s="42"/>
      <c r="M1261" s="205" t="s">
        <v>1</v>
      </c>
      <c r="N1261" s="206" t="s">
        <v>44</v>
      </c>
      <c r="O1261" s="78"/>
      <c r="P1261" s="207">
        <f>O1261*H1261</f>
        <v>0</v>
      </c>
      <c r="Q1261" s="207">
        <v>0.052420000000000001</v>
      </c>
      <c r="R1261" s="207">
        <f>Q1261*H1261</f>
        <v>0.052420000000000001</v>
      </c>
      <c r="S1261" s="207">
        <v>0</v>
      </c>
      <c r="T1261" s="208">
        <f>S1261*H1261</f>
        <v>0</v>
      </c>
      <c r="AR1261" s="16" t="s">
        <v>285</v>
      </c>
      <c r="AT1261" s="16" t="s">
        <v>143</v>
      </c>
      <c r="AU1261" s="16" t="s">
        <v>80</v>
      </c>
      <c r="AY1261" s="16" t="s">
        <v>141</v>
      </c>
      <c r="BE1261" s="209">
        <f>IF(N1261="základní",J1261,0)</f>
        <v>0</v>
      </c>
      <c r="BF1261" s="209">
        <f>IF(N1261="snížená",J1261,0)</f>
        <v>0</v>
      </c>
      <c r="BG1261" s="209">
        <f>IF(N1261="zákl. přenesená",J1261,0)</f>
        <v>0</v>
      </c>
      <c r="BH1261" s="209">
        <f>IF(N1261="sníž. přenesená",J1261,0)</f>
        <v>0</v>
      </c>
      <c r="BI1261" s="209">
        <f>IF(N1261="nulová",J1261,0)</f>
        <v>0</v>
      </c>
      <c r="BJ1261" s="16" t="s">
        <v>78</v>
      </c>
      <c r="BK1261" s="209">
        <f>ROUND(I1261*H1261,2)</f>
        <v>0</v>
      </c>
      <c r="BL1261" s="16" t="s">
        <v>285</v>
      </c>
      <c r="BM1261" s="16" t="s">
        <v>1293</v>
      </c>
    </row>
    <row r="1262" s="11" customFormat="1">
      <c r="B1262" s="210"/>
      <c r="C1262" s="211"/>
      <c r="D1262" s="212" t="s">
        <v>150</v>
      </c>
      <c r="E1262" s="213" t="s">
        <v>1</v>
      </c>
      <c r="F1262" s="214" t="s">
        <v>1079</v>
      </c>
      <c r="G1262" s="211"/>
      <c r="H1262" s="213" t="s">
        <v>1</v>
      </c>
      <c r="I1262" s="215"/>
      <c r="J1262" s="211"/>
      <c r="K1262" s="211"/>
      <c r="L1262" s="216"/>
      <c r="M1262" s="217"/>
      <c r="N1262" s="218"/>
      <c r="O1262" s="218"/>
      <c r="P1262" s="218"/>
      <c r="Q1262" s="218"/>
      <c r="R1262" s="218"/>
      <c r="S1262" s="218"/>
      <c r="T1262" s="219"/>
      <c r="AT1262" s="220" t="s">
        <v>150</v>
      </c>
      <c r="AU1262" s="220" t="s">
        <v>80</v>
      </c>
      <c r="AV1262" s="11" t="s">
        <v>78</v>
      </c>
      <c r="AW1262" s="11" t="s">
        <v>35</v>
      </c>
      <c r="AX1262" s="11" t="s">
        <v>73</v>
      </c>
      <c r="AY1262" s="220" t="s">
        <v>141</v>
      </c>
    </row>
    <row r="1263" s="11" customFormat="1">
      <c r="B1263" s="210"/>
      <c r="C1263" s="211"/>
      <c r="D1263" s="212" t="s">
        <v>150</v>
      </c>
      <c r="E1263" s="213" t="s">
        <v>1</v>
      </c>
      <c r="F1263" s="214" t="s">
        <v>251</v>
      </c>
      <c r="G1263" s="211"/>
      <c r="H1263" s="213" t="s">
        <v>1</v>
      </c>
      <c r="I1263" s="215"/>
      <c r="J1263" s="211"/>
      <c r="K1263" s="211"/>
      <c r="L1263" s="216"/>
      <c r="M1263" s="217"/>
      <c r="N1263" s="218"/>
      <c r="O1263" s="218"/>
      <c r="P1263" s="218"/>
      <c r="Q1263" s="218"/>
      <c r="R1263" s="218"/>
      <c r="S1263" s="218"/>
      <c r="T1263" s="219"/>
      <c r="AT1263" s="220" t="s">
        <v>150</v>
      </c>
      <c r="AU1263" s="220" t="s">
        <v>80</v>
      </c>
      <c r="AV1263" s="11" t="s">
        <v>78</v>
      </c>
      <c r="AW1263" s="11" t="s">
        <v>35</v>
      </c>
      <c r="AX1263" s="11" t="s">
        <v>73</v>
      </c>
      <c r="AY1263" s="220" t="s">
        <v>141</v>
      </c>
    </row>
    <row r="1264" s="11" customFormat="1">
      <c r="B1264" s="210"/>
      <c r="C1264" s="211"/>
      <c r="D1264" s="212" t="s">
        <v>150</v>
      </c>
      <c r="E1264" s="213" t="s">
        <v>1</v>
      </c>
      <c r="F1264" s="214" t="s">
        <v>1081</v>
      </c>
      <c r="G1264" s="211"/>
      <c r="H1264" s="213" t="s">
        <v>1</v>
      </c>
      <c r="I1264" s="215"/>
      <c r="J1264" s="211"/>
      <c r="K1264" s="211"/>
      <c r="L1264" s="216"/>
      <c r="M1264" s="217"/>
      <c r="N1264" s="218"/>
      <c r="O1264" s="218"/>
      <c r="P1264" s="218"/>
      <c r="Q1264" s="218"/>
      <c r="R1264" s="218"/>
      <c r="S1264" s="218"/>
      <c r="T1264" s="219"/>
      <c r="AT1264" s="220" t="s">
        <v>150</v>
      </c>
      <c r="AU1264" s="220" t="s">
        <v>80</v>
      </c>
      <c r="AV1264" s="11" t="s">
        <v>78</v>
      </c>
      <c r="AW1264" s="11" t="s">
        <v>35</v>
      </c>
      <c r="AX1264" s="11" t="s">
        <v>73</v>
      </c>
      <c r="AY1264" s="220" t="s">
        <v>141</v>
      </c>
    </row>
    <row r="1265" s="12" customFormat="1">
      <c r="B1265" s="221"/>
      <c r="C1265" s="222"/>
      <c r="D1265" s="212" t="s">
        <v>150</v>
      </c>
      <c r="E1265" s="223" t="s">
        <v>1</v>
      </c>
      <c r="F1265" s="224" t="s">
        <v>1294</v>
      </c>
      <c r="G1265" s="222"/>
      <c r="H1265" s="225">
        <v>1</v>
      </c>
      <c r="I1265" s="226"/>
      <c r="J1265" s="222"/>
      <c r="K1265" s="222"/>
      <c r="L1265" s="227"/>
      <c r="M1265" s="228"/>
      <c r="N1265" s="229"/>
      <c r="O1265" s="229"/>
      <c r="P1265" s="229"/>
      <c r="Q1265" s="229"/>
      <c r="R1265" s="229"/>
      <c r="S1265" s="229"/>
      <c r="T1265" s="230"/>
      <c r="AT1265" s="231" t="s">
        <v>150</v>
      </c>
      <c r="AU1265" s="231" t="s">
        <v>80</v>
      </c>
      <c r="AV1265" s="12" t="s">
        <v>80</v>
      </c>
      <c r="AW1265" s="12" t="s">
        <v>35</v>
      </c>
      <c r="AX1265" s="12" t="s">
        <v>78</v>
      </c>
      <c r="AY1265" s="231" t="s">
        <v>141</v>
      </c>
    </row>
    <row r="1266" s="1" customFormat="1" ht="14.4" customHeight="1">
      <c r="B1266" s="37"/>
      <c r="C1266" s="198" t="s">
        <v>1295</v>
      </c>
      <c r="D1266" s="198" t="s">
        <v>143</v>
      </c>
      <c r="E1266" s="199" t="s">
        <v>1296</v>
      </c>
      <c r="F1266" s="200" t="s">
        <v>1297</v>
      </c>
      <c r="G1266" s="201" t="s">
        <v>479</v>
      </c>
      <c r="H1266" s="202">
        <v>1</v>
      </c>
      <c r="I1266" s="203"/>
      <c r="J1266" s="204">
        <f>ROUND(I1266*H1266,2)</f>
        <v>0</v>
      </c>
      <c r="K1266" s="200" t="s">
        <v>1</v>
      </c>
      <c r="L1266" s="42"/>
      <c r="M1266" s="205" t="s">
        <v>1</v>
      </c>
      <c r="N1266" s="206" t="s">
        <v>44</v>
      </c>
      <c r="O1266" s="78"/>
      <c r="P1266" s="207">
        <f>O1266*H1266</f>
        <v>0</v>
      </c>
      <c r="Q1266" s="207">
        <v>0</v>
      </c>
      <c r="R1266" s="207">
        <f>Q1266*H1266</f>
        <v>0</v>
      </c>
      <c r="S1266" s="207">
        <v>0</v>
      </c>
      <c r="T1266" s="208">
        <f>S1266*H1266</f>
        <v>0</v>
      </c>
      <c r="AR1266" s="16" t="s">
        <v>285</v>
      </c>
      <c r="AT1266" s="16" t="s">
        <v>143</v>
      </c>
      <c r="AU1266" s="16" t="s">
        <v>80</v>
      </c>
      <c r="AY1266" s="16" t="s">
        <v>141</v>
      </c>
      <c r="BE1266" s="209">
        <f>IF(N1266="základní",J1266,0)</f>
        <v>0</v>
      </c>
      <c r="BF1266" s="209">
        <f>IF(N1266="snížená",J1266,0)</f>
        <v>0</v>
      </c>
      <c r="BG1266" s="209">
        <f>IF(N1266="zákl. přenesená",J1266,0)</f>
        <v>0</v>
      </c>
      <c r="BH1266" s="209">
        <f>IF(N1266="sníž. přenesená",J1266,0)</f>
        <v>0</v>
      </c>
      <c r="BI1266" s="209">
        <f>IF(N1266="nulová",J1266,0)</f>
        <v>0</v>
      </c>
      <c r="BJ1266" s="16" t="s">
        <v>78</v>
      </c>
      <c r="BK1266" s="209">
        <f>ROUND(I1266*H1266,2)</f>
        <v>0</v>
      </c>
      <c r="BL1266" s="16" t="s">
        <v>285</v>
      </c>
      <c r="BM1266" s="16" t="s">
        <v>1298</v>
      </c>
    </row>
    <row r="1267" s="11" customFormat="1">
      <c r="B1267" s="210"/>
      <c r="C1267" s="211"/>
      <c r="D1267" s="212" t="s">
        <v>150</v>
      </c>
      <c r="E1267" s="213" t="s">
        <v>1</v>
      </c>
      <c r="F1267" s="214" t="s">
        <v>1079</v>
      </c>
      <c r="G1267" s="211"/>
      <c r="H1267" s="213" t="s">
        <v>1</v>
      </c>
      <c r="I1267" s="215"/>
      <c r="J1267" s="211"/>
      <c r="K1267" s="211"/>
      <c r="L1267" s="216"/>
      <c r="M1267" s="217"/>
      <c r="N1267" s="218"/>
      <c r="O1267" s="218"/>
      <c r="P1267" s="218"/>
      <c r="Q1267" s="218"/>
      <c r="R1267" s="218"/>
      <c r="S1267" s="218"/>
      <c r="T1267" s="219"/>
      <c r="AT1267" s="220" t="s">
        <v>150</v>
      </c>
      <c r="AU1267" s="220" t="s">
        <v>80</v>
      </c>
      <c r="AV1267" s="11" t="s">
        <v>78</v>
      </c>
      <c r="AW1267" s="11" t="s">
        <v>35</v>
      </c>
      <c r="AX1267" s="11" t="s">
        <v>73</v>
      </c>
      <c r="AY1267" s="220" t="s">
        <v>141</v>
      </c>
    </row>
    <row r="1268" s="11" customFormat="1">
      <c r="B1268" s="210"/>
      <c r="C1268" s="211"/>
      <c r="D1268" s="212" t="s">
        <v>150</v>
      </c>
      <c r="E1268" s="213" t="s">
        <v>1</v>
      </c>
      <c r="F1268" s="214" t="s">
        <v>251</v>
      </c>
      <c r="G1268" s="211"/>
      <c r="H1268" s="213" t="s">
        <v>1</v>
      </c>
      <c r="I1268" s="215"/>
      <c r="J1268" s="211"/>
      <c r="K1268" s="211"/>
      <c r="L1268" s="216"/>
      <c r="M1268" s="217"/>
      <c r="N1268" s="218"/>
      <c r="O1268" s="218"/>
      <c r="P1268" s="218"/>
      <c r="Q1268" s="218"/>
      <c r="R1268" s="218"/>
      <c r="S1268" s="218"/>
      <c r="T1268" s="219"/>
      <c r="AT1268" s="220" t="s">
        <v>150</v>
      </c>
      <c r="AU1268" s="220" t="s">
        <v>80</v>
      </c>
      <c r="AV1268" s="11" t="s">
        <v>78</v>
      </c>
      <c r="AW1268" s="11" t="s">
        <v>35</v>
      </c>
      <c r="AX1268" s="11" t="s">
        <v>73</v>
      </c>
      <c r="AY1268" s="220" t="s">
        <v>141</v>
      </c>
    </row>
    <row r="1269" s="11" customFormat="1">
      <c r="B1269" s="210"/>
      <c r="C1269" s="211"/>
      <c r="D1269" s="212" t="s">
        <v>150</v>
      </c>
      <c r="E1269" s="213" t="s">
        <v>1</v>
      </c>
      <c r="F1269" s="214" t="s">
        <v>1080</v>
      </c>
      <c r="G1269" s="211"/>
      <c r="H1269" s="213" t="s">
        <v>1</v>
      </c>
      <c r="I1269" s="215"/>
      <c r="J1269" s="211"/>
      <c r="K1269" s="211"/>
      <c r="L1269" s="216"/>
      <c r="M1269" s="217"/>
      <c r="N1269" s="218"/>
      <c r="O1269" s="218"/>
      <c r="P1269" s="218"/>
      <c r="Q1269" s="218"/>
      <c r="R1269" s="218"/>
      <c r="S1269" s="218"/>
      <c r="T1269" s="219"/>
      <c r="AT1269" s="220" t="s">
        <v>150</v>
      </c>
      <c r="AU1269" s="220" t="s">
        <v>80</v>
      </c>
      <c r="AV1269" s="11" t="s">
        <v>78</v>
      </c>
      <c r="AW1269" s="11" t="s">
        <v>35</v>
      </c>
      <c r="AX1269" s="11" t="s">
        <v>73</v>
      </c>
      <c r="AY1269" s="220" t="s">
        <v>141</v>
      </c>
    </row>
    <row r="1270" s="11" customFormat="1">
      <c r="B1270" s="210"/>
      <c r="C1270" s="211"/>
      <c r="D1270" s="212" t="s">
        <v>150</v>
      </c>
      <c r="E1270" s="213" t="s">
        <v>1</v>
      </c>
      <c r="F1270" s="214" t="s">
        <v>1081</v>
      </c>
      <c r="G1270" s="211"/>
      <c r="H1270" s="213" t="s">
        <v>1</v>
      </c>
      <c r="I1270" s="215"/>
      <c r="J1270" s="211"/>
      <c r="K1270" s="211"/>
      <c r="L1270" s="216"/>
      <c r="M1270" s="217"/>
      <c r="N1270" s="218"/>
      <c r="O1270" s="218"/>
      <c r="P1270" s="218"/>
      <c r="Q1270" s="218"/>
      <c r="R1270" s="218"/>
      <c r="S1270" s="218"/>
      <c r="T1270" s="219"/>
      <c r="AT1270" s="220" t="s">
        <v>150</v>
      </c>
      <c r="AU1270" s="220" t="s">
        <v>80</v>
      </c>
      <c r="AV1270" s="11" t="s">
        <v>78</v>
      </c>
      <c r="AW1270" s="11" t="s">
        <v>35</v>
      </c>
      <c r="AX1270" s="11" t="s">
        <v>73</v>
      </c>
      <c r="AY1270" s="220" t="s">
        <v>141</v>
      </c>
    </row>
    <row r="1271" s="12" customFormat="1">
      <c r="B1271" s="221"/>
      <c r="C1271" s="222"/>
      <c r="D1271" s="212" t="s">
        <v>150</v>
      </c>
      <c r="E1271" s="223" t="s">
        <v>1</v>
      </c>
      <c r="F1271" s="224" t="s">
        <v>78</v>
      </c>
      <c r="G1271" s="222"/>
      <c r="H1271" s="225">
        <v>1</v>
      </c>
      <c r="I1271" s="226"/>
      <c r="J1271" s="222"/>
      <c r="K1271" s="222"/>
      <c r="L1271" s="227"/>
      <c r="M1271" s="228"/>
      <c r="N1271" s="229"/>
      <c r="O1271" s="229"/>
      <c r="P1271" s="229"/>
      <c r="Q1271" s="229"/>
      <c r="R1271" s="229"/>
      <c r="S1271" s="229"/>
      <c r="T1271" s="230"/>
      <c r="AT1271" s="231" t="s">
        <v>150</v>
      </c>
      <c r="AU1271" s="231" t="s">
        <v>80</v>
      </c>
      <c r="AV1271" s="12" t="s">
        <v>80</v>
      </c>
      <c r="AW1271" s="12" t="s">
        <v>35</v>
      </c>
      <c r="AX1271" s="12" t="s">
        <v>78</v>
      </c>
      <c r="AY1271" s="231" t="s">
        <v>141</v>
      </c>
    </row>
    <row r="1272" s="1" customFormat="1" ht="14.4" customHeight="1">
      <c r="B1272" s="37"/>
      <c r="C1272" s="254" t="s">
        <v>1299</v>
      </c>
      <c r="D1272" s="254" t="s">
        <v>298</v>
      </c>
      <c r="E1272" s="255" t="s">
        <v>1300</v>
      </c>
      <c r="F1272" s="256" t="s">
        <v>1301</v>
      </c>
      <c r="G1272" s="257" t="s">
        <v>479</v>
      </c>
      <c r="H1272" s="258">
        <v>1</v>
      </c>
      <c r="I1272" s="259"/>
      <c r="J1272" s="260">
        <f>ROUND(I1272*H1272,2)</f>
        <v>0</v>
      </c>
      <c r="K1272" s="256" t="s">
        <v>147</v>
      </c>
      <c r="L1272" s="261"/>
      <c r="M1272" s="262" t="s">
        <v>1</v>
      </c>
      <c r="N1272" s="263" t="s">
        <v>44</v>
      </c>
      <c r="O1272" s="78"/>
      <c r="P1272" s="207">
        <f>O1272*H1272</f>
        <v>0</v>
      </c>
      <c r="Q1272" s="207">
        <v>6.9999999999999994E-05</v>
      </c>
      <c r="R1272" s="207">
        <f>Q1272*H1272</f>
        <v>6.9999999999999994E-05</v>
      </c>
      <c r="S1272" s="207">
        <v>0</v>
      </c>
      <c r="T1272" s="208">
        <f>S1272*H1272</f>
        <v>0</v>
      </c>
      <c r="AR1272" s="16" t="s">
        <v>422</v>
      </c>
      <c r="AT1272" s="16" t="s">
        <v>298</v>
      </c>
      <c r="AU1272" s="16" t="s">
        <v>80</v>
      </c>
      <c r="AY1272" s="16" t="s">
        <v>141</v>
      </c>
      <c r="BE1272" s="209">
        <f>IF(N1272="základní",J1272,0)</f>
        <v>0</v>
      </c>
      <c r="BF1272" s="209">
        <f>IF(N1272="snížená",J1272,0)</f>
        <v>0</v>
      </c>
      <c r="BG1272" s="209">
        <f>IF(N1272="zákl. přenesená",J1272,0)</f>
        <v>0</v>
      </c>
      <c r="BH1272" s="209">
        <f>IF(N1272="sníž. přenesená",J1272,0)</f>
        <v>0</v>
      </c>
      <c r="BI1272" s="209">
        <f>IF(N1272="nulová",J1272,0)</f>
        <v>0</v>
      </c>
      <c r="BJ1272" s="16" t="s">
        <v>78</v>
      </c>
      <c r="BK1272" s="209">
        <f>ROUND(I1272*H1272,2)</f>
        <v>0</v>
      </c>
      <c r="BL1272" s="16" t="s">
        <v>285</v>
      </c>
      <c r="BM1272" s="16" t="s">
        <v>1302</v>
      </c>
    </row>
    <row r="1273" s="1" customFormat="1" ht="14.4" customHeight="1">
      <c r="B1273" s="37"/>
      <c r="C1273" s="198" t="s">
        <v>1303</v>
      </c>
      <c r="D1273" s="198" t="s">
        <v>143</v>
      </c>
      <c r="E1273" s="199" t="s">
        <v>1304</v>
      </c>
      <c r="F1273" s="200" t="s">
        <v>1305</v>
      </c>
      <c r="G1273" s="201" t="s">
        <v>760</v>
      </c>
      <c r="H1273" s="264"/>
      <c r="I1273" s="203"/>
      <c r="J1273" s="204">
        <f>ROUND(I1273*H1273,2)</f>
        <v>0</v>
      </c>
      <c r="K1273" s="200" t="s">
        <v>147</v>
      </c>
      <c r="L1273" s="42"/>
      <c r="M1273" s="205" t="s">
        <v>1</v>
      </c>
      <c r="N1273" s="206" t="s">
        <v>44</v>
      </c>
      <c r="O1273" s="78"/>
      <c r="P1273" s="207">
        <f>O1273*H1273</f>
        <v>0</v>
      </c>
      <c r="Q1273" s="207">
        <v>0</v>
      </c>
      <c r="R1273" s="207">
        <f>Q1273*H1273</f>
        <v>0</v>
      </c>
      <c r="S1273" s="207">
        <v>0</v>
      </c>
      <c r="T1273" s="208">
        <f>S1273*H1273</f>
        <v>0</v>
      </c>
      <c r="AR1273" s="16" t="s">
        <v>285</v>
      </c>
      <c r="AT1273" s="16" t="s">
        <v>143</v>
      </c>
      <c r="AU1273" s="16" t="s">
        <v>80</v>
      </c>
      <c r="AY1273" s="16" t="s">
        <v>141</v>
      </c>
      <c r="BE1273" s="209">
        <f>IF(N1273="základní",J1273,0)</f>
        <v>0</v>
      </c>
      <c r="BF1273" s="209">
        <f>IF(N1273="snížená",J1273,0)</f>
        <v>0</v>
      </c>
      <c r="BG1273" s="209">
        <f>IF(N1273="zákl. přenesená",J1273,0)</f>
        <v>0</v>
      </c>
      <c r="BH1273" s="209">
        <f>IF(N1273="sníž. přenesená",J1273,0)</f>
        <v>0</v>
      </c>
      <c r="BI1273" s="209">
        <f>IF(N1273="nulová",J1273,0)</f>
        <v>0</v>
      </c>
      <c r="BJ1273" s="16" t="s">
        <v>78</v>
      </c>
      <c r="BK1273" s="209">
        <f>ROUND(I1273*H1273,2)</f>
        <v>0</v>
      </c>
      <c r="BL1273" s="16" t="s">
        <v>285</v>
      </c>
      <c r="BM1273" s="16" t="s">
        <v>1306</v>
      </c>
    </row>
    <row r="1274" s="10" customFormat="1" ht="22.8" customHeight="1">
      <c r="B1274" s="182"/>
      <c r="C1274" s="183"/>
      <c r="D1274" s="184" t="s">
        <v>72</v>
      </c>
      <c r="E1274" s="196" t="s">
        <v>1307</v>
      </c>
      <c r="F1274" s="196" t="s">
        <v>1308</v>
      </c>
      <c r="G1274" s="183"/>
      <c r="H1274" s="183"/>
      <c r="I1274" s="186"/>
      <c r="J1274" s="197">
        <f>BK1274</f>
        <v>0</v>
      </c>
      <c r="K1274" s="183"/>
      <c r="L1274" s="188"/>
      <c r="M1274" s="189"/>
      <c r="N1274" s="190"/>
      <c r="O1274" s="190"/>
      <c r="P1274" s="191">
        <f>SUM(P1275:P1823)</f>
        <v>0</v>
      </c>
      <c r="Q1274" s="190"/>
      <c r="R1274" s="191">
        <f>SUM(R1275:R1823)</f>
        <v>0.00046999999999999999</v>
      </c>
      <c r="S1274" s="190"/>
      <c r="T1274" s="192">
        <f>SUM(T1275:T1823)</f>
        <v>0</v>
      </c>
      <c r="AR1274" s="193" t="s">
        <v>80</v>
      </c>
      <c r="AT1274" s="194" t="s">
        <v>72</v>
      </c>
      <c r="AU1274" s="194" t="s">
        <v>78</v>
      </c>
      <c r="AY1274" s="193" t="s">
        <v>141</v>
      </c>
      <c r="BK1274" s="195">
        <f>SUM(BK1275:BK1823)</f>
        <v>0</v>
      </c>
    </row>
    <row r="1275" s="1" customFormat="1" ht="14.4" customHeight="1">
      <c r="B1275" s="37"/>
      <c r="C1275" s="198" t="s">
        <v>1309</v>
      </c>
      <c r="D1275" s="198" t="s">
        <v>143</v>
      </c>
      <c r="E1275" s="199" t="s">
        <v>1310</v>
      </c>
      <c r="F1275" s="200" t="s">
        <v>1311</v>
      </c>
      <c r="G1275" s="201" t="s">
        <v>479</v>
      </c>
      <c r="H1275" s="202">
        <v>155</v>
      </c>
      <c r="I1275" s="203"/>
      <c r="J1275" s="204">
        <f>ROUND(I1275*H1275,2)</f>
        <v>0</v>
      </c>
      <c r="K1275" s="200" t="s">
        <v>147</v>
      </c>
      <c r="L1275" s="42"/>
      <c r="M1275" s="205" t="s">
        <v>1</v>
      </c>
      <c r="N1275" s="206" t="s">
        <v>44</v>
      </c>
      <c r="O1275" s="78"/>
      <c r="P1275" s="207">
        <f>O1275*H1275</f>
        <v>0</v>
      </c>
      <c r="Q1275" s="207">
        <v>0</v>
      </c>
      <c r="R1275" s="207">
        <f>Q1275*H1275</f>
        <v>0</v>
      </c>
      <c r="S1275" s="207">
        <v>0</v>
      </c>
      <c r="T1275" s="208">
        <f>S1275*H1275</f>
        <v>0</v>
      </c>
      <c r="AR1275" s="16" t="s">
        <v>148</v>
      </c>
      <c r="AT1275" s="16" t="s">
        <v>143</v>
      </c>
      <c r="AU1275" s="16" t="s">
        <v>80</v>
      </c>
      <c r="AY1275" s="16" t="s">
        <v>141</v>
      </c>
      <c r="BE1275" s="209">
        <f>IF(N1275="základní",J1275,0)</f>
        <v>0</v>
      </c>
      <c r="BF1275" s="209">
        <f>IF(N1275="snížená",J1275,0)</f>
        <v>0</v>
      </c>
      <c r="BG1275" s="209">
        <f>IF(N1275="zákl. přenesená",J1275,0)</f>
        <v>0</v>
      </c>
      <c r="BH1275" s="209">
        <f>IF(N1275="sníž. přenesená",J1275,0)</f>
        <v>0</v>
      </c>
      <c r="BI1275" s="209">
        <f>IF(N1275="nulová",J1275,0)</f>
        <v>0</v>
      </c>
      <c r="BJ1275" s="16" t="s">
        <v>78</v>
      </c>
      <c r="BK1275" s="209">
        <f>ROUND(I1275*H1275,2)</f>
        <v>0</v>
      </c>
      <c r="BL1275" s="16" t="s">
        <v>148</v>
      </c>
      <c r="BM1275" s="16" t="s">
        <v>1312</v>
      </c>
    </row>
    <row r="1276" s="11" customFormat="1">
      <c r="B1276" s="210"/>
      <c r="C1276" s="211"/>
      <c r="D1276" s="212" t="s">
        <v>150</v>
      </c>
      <c r="E1276" s="213" t="s">
        <v>1</v>
      </c>
      <c r="F1276" s="214" t="s">
        <v>629</v>
      </c>
      <c r="G1276" s="211"/>
      <c r="H1276" s="213" t="s">
        <v>1</v>
      </c>
      <c r="I1276" s="215"/>
      <c r="J1276" s="211"/>
      <c r="K1276" s="211"/>
      <c r="L1276" s="216"/>
      <c r="M1276" s="217"/>
      <c r="N1276" s="218"/>
      <c r="O1276" s="218"/>
      <c r="P1276" s="218"/>
      <c r="Q1276" s="218"/>
      <c r="R1276" s="218"/>
      <c r="S1276" s="218"/>
      <c r="T1276" s="219"/>
      <c r="AT1276" s="220" t="s">
        <v>150</v>
      </c>
      <c r="AU1276" s="220" t="s">
        <v>80</v>
      </c>
      <c r="AV1276" s="11" t="s">
        <v>78</v>
      </c>
      <c r="AW1276" s="11" t="s">
        <v>35</v>
      </c>
      <c r="AX1276" s="11" t="s">
        <v>73</v>
      </c>
      <c r="AY1276" s="220" t="s">
        <v>141</v>
      </c>
    </row>
    <row r="1277" s="11" customFormat="1">
      <c r="B1277" s="210"/>
      <c r="C1277" s="211"/>
      <c r="D1277" s="212" t="s">
        <v>150</v>
      </c>
      <c r="E1277" s="213" t="s">
        <v>1</v>
      </c>
      <c r="F1277" s="214" t="s">
        <v>630</v>
      </c>
      <c r="G1277" s="211"/>
      <c r="H1277" s="213" t="s">
        <v>1</v>
      </c>
      <c r="I1277" s="215"/>
      <c r="J1277" s="211"/>
      <c r="K1277" s="211"/>
      <c r="L1277" s="216"/>
      <c r="M1277" s="217"/>
      <c r="N1277" s="218"/>
      <c r="O1277" s="218"/>
      <c r="P1277" s="218"/>
      <c r="Q1277" s="218"/>
      <c r="R1277" s="218"/>
      <c r="S1277" s="218"/>
      <c r="T1277" s="219"/>
      <c r="AT1277" s="220" t="s">
        <v>150</v>
      </c>
      <c r="AU1277" s="220" t="s">
        <v>80</v>
      </c>
      <c r="AV1277" s="11" t="s">
        <v>78</v>
      </c>
      <c r="AW1277" s="11" t="s">
        <v>35</v>
      </c>
      <c r="AX1277" s="11" t="s">
        <v>73</v>
      </c>
      <c r="AY1277" s="220" t="s">
        <v>141</v>
      </c>
    </row>
    <row r="1278" s="11" customFormat="1">
      <c r="B1278" s="210"/>
      <c r="C1278" s="211"/>
      <c r="D1278" s="212" t="s">
        <v>150</v>
      </c>
      <c r="E1278" s="213" t="s">
        <v>1</v>
      </c>
      <c r="F1278" s="214" t="s">
        <v>1313</v>
      </c>
      <c r="G1278" s="211"/>
      <c r="H1278" s="213" t="s">
        <v>1</v>
      </c>
      <c r="I1278" s="215"/>
      <c r="J1278" s="211"/>
      <c r="K1278" s="211"/>
      <c r="L1278" s="216"/>
      <c r="M1278" s="217"/>
      <c r="N1278" s="218"/>
      <c r="O1278" s="218"/>
      <c r="P1278" s="218"/>
      <c r="Q1278" s="218"/>
      <c r="R1278" s="218"/>
      <c r="S1278" s="218"/>
      <c r="T1278" s="219"/>
      <c r="AT1278" s="220" t="s">
        <v>150</v>
      </c>
      <c r="AU1278" s="220" t="s">
        <v>80</v>
      </c>
      <c r="AV1278" s="11" t="s">
        <v>78</v>
      </c>
      <c r="AW1278" s="11" t="s">
        <v>35</v>
      </c>
      <c r="AX1278" s="11" t="s">
        <v>73</v>
      </c>
      <c r="AY1278" s="220" t="s">
        <v>141</v>
      </c>
    </row>
    <row r="1279" s="11" customFormat="1">
      <c r="B1279" s="210"/>
      <c r="C1279" s="211"/>
      <c r="D1279" s="212" t="s">
        <v>150</v>
      </c>
      <c r="E1279" s="213" t="s">
        <v>1</v>
      </c>
      <c r="F1279" s="214" t="s">
        <v>1314</v>
      </c>
      <c r="G1279" s="211"/>
      <c r="H1279" s="213" t="s">
        <v>1</v>
      </c>
      <c r="I1279" s="215"/>
      <c r="J1279" s="211"/>
      <c r="K1279" s="211"/>
      <c r="L1279" s="216"/>
      <c r="M1279" s="217"/>
      <c r="N1279" s="218"/>
      <c r="O1279" s="218"/>
      <c r="P1279" s="218"/>
      <c r="Q1279" s="218"/>
      <c r="R1279" s="218"/>
      <c r="S1279" s="218"/>
      <c r="T1279" s="219"/>
      <c r="AT1279" s="220" t="s">
        <v>150</v>
      </c>
      <c r="AU1279" s="220" t="s">
        <v>80</v>
      </c>
      <c r="AV1279" s="11" t="s">
        <v>78</v>
      </c>
      <c r="AW1279" s="11" t="s">
        <v>35</v>
      </c>
      <c r="AX1279" s="11" t="s">
        <v>73</v>
      </c>
      <c r="AY1279" s="220" t="s">
        <v>141</v>
      </c>
    </row>
    <row r="1280" s="11" customFormat="1">
      <c r="B1280" s="210"/>
      <c r="C1280" s="211"/>
      <c r="D1280" s="212" t="s">
        <v>150</v>
      </c>
      <c r="E1280" s="213" t="s">
        <v>1</v>
      </c>
      <c r="F1280" s="214" t="s">
        <v>631</v>
      </c>
      <c r="G1280" s="211"/>
      <c r="H1280" s="213" t="s">
        <v>1</v>
      </c>
      <c r="I1280" s="215"/>
      <c r="J1280" s="211"/>
      <c r="K1280" s="211"/>
      <c r="L1280" s="216"/>
      <c r="M1280" s="217"/>
      <c r="N1280" s="218"/>
      <c r="O1280" s="218"/>
      <c r="P1280" s="218"/>
      <c r="Q1280" s="218"/>
      <c r="R1280" s="218"/>
      <c r="S1280" s="218"/>
      <c r="T1280" s="219"/>
      <c r="AT1280" s="220" t="s">
        <v>150</v>
      </c>
      <c r="AU1280" s="220" t="s">
        <v>80</v>
      </c>
      <c r="AV1280" s="11" t="s">
        <v>78</v>
      </c>
      <c r="AW1280" s="11" t="s">
        <v>35</v>
      </c>
      <c r="AX1280" s="11" t="s">
        <v>73</v>
      </c>
      <c r="AY1280" s="220" t="s">
        <v>141</v>
      </c>
    </row>
    <row r="1281" s="11" customFormat="1">
      <c r="B1281" s="210"/>
      <c r="C1281" s="211"/>
      <c r="D1281" s="212" t="s">
        <v>150</v>
      </c>
      <c r="E1281" s="213" t="s">
        <v>1</v>
      </c>
      <c r="F1281" s="214" t="s">
        <v>1315</v>
      </c>
      <c r="G1281" s="211"/>
      <c r="H1281" s="213" t="s">
        <v>1</v>
      </c>
      <c r="I1281" s="215"/>
      <c r="J1281" s="211"/>
      <c r="K1281" s="211"/>
      <c r="L1281" s="216"/>
      <c r="M1281" s="217"/>
      <c r="N1281" s="218"/>
      <c r="O1281" s="218"/>
      <c r="P1281" s="218"/>
      <c r="Q1281" s="218"/>
      <c r="R1281" s="218"/>
      <c r="S1281" s="218"/>
      <c r="T1281" s="219"/>
      <c r="AT1281" s="220" t="s">
        <v>150</v>
      </c>
      <c r="AU1281" s="220" t="s">
        <v>80</v>
      </c>
      <c r="AV1281" s="11" t="s">
        <v>78</v>
      </c>
      <c r="AW1281" s="11" t="s">
        <v>35</v>
      </c>
      <c r="AX1281" s="11" t="s">
        <v>73</v>
      </c>
      <c r="AY1281" s="220" t="s">
        <v>141</v>
      </c>
    </row>
    <row r="1282" s="12" customFormat="1">
      <c r="B1282" s="221"/>
      <c r="C1282" s="222"/>
      <c r="D1282" s="212" t="s">
        <v>150</v>
      </c>
      <c r="E1282" s="223" t="s">
        <v>1</v>
      </c>
      <c r="F1282" s="224" t="s">
        <v>1124</v>
      </c>
      <c r="G1282" s="222"/>
      <c r="H1282" s="225">
        <v>155</v>
      </c>
      <c r="I1282" s="226"/>
      <c r="J1282" s="222"/>
      <c r="K1282" s="222"/>
      <c r="L1282" s="227"/>
      <c r="M1282" s="228"/>
      <c r="N1282" s="229"/>
      <c r="O1282" s="229"/>
      <c r="P1282" s="229"/>
      <c r="Q1282" s="229"/>
      <c r="R1282" s="229"/>
      <c r="S1282" s="229"/>
      <c r="T1282" s="230"/>
      <c r="AT1282" s="231" t="s">
        <v>150</v>
      </c>
      <c r="AU1282" s="231" t="s">
        <v>80</v>
      </c>
      <c r="AV1282" s="12" t="s">
        <v>80</v>
      </c>
      <c r="AW1282" s="12" t="s">
        <v>35</v>
      </c>
      <c r="AX1282" s="12" t="s">
        <v>78</v>
      </c>
      <c r="AY1282" s="231" t="s">
        <v>141</v>
      </c>
    </row>
    <row r="1283" s="1" customFormat="1" ht="14.4" customHeight="1">
      <c r="B1283" s="37"/>
      <c r="C1283" s="198" t="s">
        <v>1316</v>
      </c>
      <c r="D1283" s="198" t="s">
        <v>143</v>
      </c>
      <c r="E1283" s="199" t="s">
        <v>1317</v>
      </c>
      <c r="F1283" s="200" t="s">
        <v>1318</v>
      </c>
      <c r="G1283" s="201" t="s">
        <v>479</v>
      </c>
      <c r="H1283" s="202">
        <v>40</v>
      </c>
      <c r="I1283" s="203"/>
      <c r="J1283" s="204">
        <f>ROUND(I1283*H1283,2)</f>
        <v>0</v>
      </c>
      <c r="K1283" s="200" t="s">
        <v>147</v>
      </c>
      <c r="L1283" s="42"/>
      <c r="M1283" s="205" t="s">
        <v>1</v>
      </c>
      <c r="N1283" s="206" t="s">
        <v>44</v>
      </c>
      <c r="O1283" s="78"/>
      <c r="P1283" s="207">
        <f>O1283*H1283</f>
        <v>0</v>
      </c>
      <c r="Q1283" s="207">
        <v>0</v>
      </c>
      <c r="R1283" s="207">
        <f>Q1283*H1283</f>
        <v>0</v>
      </c>
      <c r="S1283" s="207">
        <v>0</v>
      </c>
      <c r="T1283" s="208">
        <f>S1283*H1283</f>
        <v>0</v>
      </c>
      <c r="AR1283" s="16" t="s">
        <v>148</v>
      </c>
      <c r="AT1283" s="16" t="s">
        <v>143</v>
      </c>
      <c r="AU1283" s="16" t="s">
        <v>80</v>
      </c>
      <c r="AY1283" s="16" t="s">
        <v>141</v>
      </c>
      <c r="BE1283" s="209">
        <f>IF(N1283="základní",J1283,0)</f>
        <v>0</v>
      </c>
      <c r="BF1283" s="209">
        <f>IF(N1283="snížená",J1283,0)</f>
        <v>0</v>
      </c>
      <c r="BG1283" s="209">
        <f>IF(N1283="zákl. přenesená",J1283,0)</f>
        <v>0</v>
      </c>
      <c r="BH1283" s="209">
        <f>IF(N1283="sníž. přenesená",J1283,0)</f>
        <v>0</v>
      </c>
      <c r="BI1283" s="209">
        <f>IF(N1283="nulová",J1283,0)</f>
        <v>0</v>
      </c>
      <c r="BJ1283" s="16" t="s">
        <v>78</v>
      </c>
      <c r="BK1283" s="209">
        <f>ROUND(I1283*H1283,2)</f>
        <v>0</v>
      </c>
      <c r="BL1283" s="16" t="s">
        <v>148</v>
      </c>
      <c r="BM1283" s="16" t="s">
        <v>1319</v>
      </c>
    </row>
    <row r="1284" s="11" customFormat="1">
      <c r="B1284" s="210"/>
      <c r="C1284" s="211"/>
      <c r="D1284" s="212" t="s">
        <v>150</v>
      </c>
      <c r="E1284" s="213" t="s">
        <v>1</v>
      </c>
      <c r="F1284" s="214" t="s">
        <v>629</v>
      </c>
      <c r="G1284" s="211"/>
      <c r="H1284" s="213" t="s">
        <v>1</v>
      </c>
      <c r="I1284" s="215"/>
      <c r="J1284" s="211"/>
      <c r="K1284" s="211"/>
      <c r="L1284" s="216"/>
      <c r="M1284" s="217"/>
      <c r="N1284" s="218"/>
      <c r="O1284" s="218"/>
      <c r="P1284" s="218"/>
      <c r="Q1284" s="218"/>
      <c r="R1284" s="218"/>
      <c r="S1284" s="218"/>
      <c r="T1284" s="219"/>
      <c r="AT1284" s="220" t="s">
        <v>150</v>
      </c>
      <c r="AU1284" s="220" t="s">
        <v>80</v>
      </c>
      <c r="AV1284" s="11" t="s">
        <v>78</v>
      </c>
      <c r="AW1284" s="11" t="s">
        <v>35</v>
      </c>
      <c r="AX1284" s="11" t="s">
        <v>73</v>
      </c>
      <c r="AY1284" s="220" t="s">
        <v>141</v>
      </c>
    </row>
    <row r="1285" s="11" customFormat="1">
      <c r="B1285" s="210"/>
      <c r="C1285" s="211"/>
      <c r="D1285" s="212" t="s">
        <v>150</v>
      </c>
      <c r="E1285" s="213" t="s">
        <v>1</v>
      </c>
      <c r="F1285" s="214" t="s">
        <v>630</v>
      </c>
      <c r="G1285" s="211"/>
      <c r="H1285" s="213" t="s">
        <v>1</v>
      </c>
      <c r="I1285" s="215"/>
      <c r="J1285" s="211"/>
      <c r="K1285" s="211"/>
      <c r="L1285" s="216"/>
      <c r="M1285" s="217"/>
      <c r="N1285" s="218"/>
      <c r="O1285" s="218"/>
      <c r="P1285" s="218"/>
      <c r="Q1285" s="218"/>
      <c r="R1285" s="218"/>
      <c r="S1285" s="218"/>
      <c r="T1285" s="219"/>
      <c r="AT1285" s="220" t="s">
        <v>150</v>
      </c>
      <c r="AU1285" s="220" t="s">
        <v>80</v>
      </c>
      <c r="AV1285" s="11" t="s">
        <v>78</v>
      </c>
      <c r="AW1285" s="11" t="s">
        <v>35</v>
      </c>
      <c r="AX1285" s="11" t="s">
        <v>73</v>
      </c>
      <c r="AY1285" s="220" t="s">
        <v>141</v>
      </c>
    </row>
    <row r="1286" s="11" customFormat="1">
      <c r="B1286" s="210"/>
      <c r="C1286" s="211"/>
      <c r="D1286" s="212" t="s">
        <v>150</v>
      </c>
      <c r="E1286" s="213" t="s">
        <v>1</v>
      </c>
      <c r="F1286" s="214" t="s">
        <v>1313</v>
      </c>
      <c r="G1286" s="211"/>
      <c r="H1286" s="213" t="s">
        <v>1</v>
      </c>
      <c r="I1286" s="215"/>
      <c r="J1286" s="211"/>
      <c r="K1286" s="211"/>
      <c r="L1286" s="216"/>
      <c r="M1286" s="217"/>
      <c r="N1286" s="218"/>
      <c r="O1286" s="218"/>
      <c r="P1286" s="218"/>
      <c r="Q1286" s="218"/>
      <c r="R1286" s="218"/>
      <c r="S1286" s="218"/>
      <c r="T1286" s="219"/>
      <c r="AT1286" s="220" t="s">
        <v>150</v>
      </c>
      <c r="AU1286" s="220" t="s">
        <v>80</v>
      </c>
      <c r="AV1286" s="11" t="s">
        <v>78</v>
      </c>
      <c r="AW1286" s="11" t="s">
        <v>35</v>
      </c>
      <c r="AX1286" s="11" t="s">
        <v>73</v>
      </c>
      <c r="AY1286" s="220" t="s">
        <v>141</v>
      </c>
    </row>
    <row r="1287" s="11" customFormat="1">
      <c r="B1287" s="210"/>
      <c r="C1287" s="211"/>
      <c r="D1287" s="212" t="s">
        <v>150</v>
      </c>
      <c r="E1287" s="213" t="s">
        <v>1</v>
      </c>
      <c r="F1287" s="214" t="s">
        <v>1314</v>
      </c>
      <c r="G1287" s="211"/>
      <c r="H1287" s="213" t="s">
        <v>1</v>
      </c>
      <c r="I1287" s="215"/>
      <c r="J1287" s="211"/>
      <c r="K1287" s="211"/>
      <c r="L1287" s="216"/>
      <c r="M1287" s="217"/>
      <c r="N1287" s="218"/>
      <c r="O1287" s="218"/>
      <c r="P1287" s="218"/>
      <c r="Q1287" s="218"/>
      <c r="R1287" s="218"/>
      <c r="S1287" s="218"/>
      <c r="T1287" s="219"/>
      <c r="AT1287" s="220" t="s">
        <v>150</v>
      </c>
      <c r="AU1287" s="220" t="s">
        <v>80</v>
      </c>
      <c r="AV1287" s="11" t="s">
        <v>78</v>
      </c>
      <c r="AW1287" s="11" t="s">
        <v>35</v>
      </c>
      <c r="AX1287" s="11" t="s">
        <v>73</v>
      </c>
      <c r="AY1287" s="220" t="s">
        <v>141</v>
      </c>
    </row>
    <row r="1288" s="11" customFormat="1">
      <c r="B1288" s="210"/>
      <c r="C1288" s="211"/>
      <c r="D1288" s="212" t="s">
        <v>150</v>
      </c>
      <c r="E1288" s="213" t="s">
        <v>1</v>
      </c>
      <c r="F1288" s="214" t="s">
        <v>631</v>
      </c>
      <c r="G1288" s="211"/>
      <c r="H1288" s="213" t="s">
        <v>1</v>
      </c>
      <c r="I1288" s="215"/>
      <c r="J1288" s="211"/>
      <c r="K1288" s="211"/>
      <c r="L1288" s="216"/>
      <c r="M1288" s="217"/>
      <c r="N1288" s="218"/>
      <c r="O1288" s="218"/>
      <c r="P1288" s="218"/>
      <c r="Q1288" s="218"/>
      <c r="R1288" s="218"/>
      <c r="S1288" s="218"/>
      <c r="T1288" s="219"/>
      <c r="AT1288" s="220" t="s">
        <v>150</v>
      </c>
      <c r="AU1288" s="220" t="s">
        <v>80</v>
      </c>
      <c r="AV1288" s="11" t="s">
        <v>78</v>
      </c>
      <c r="AW1288" s="11" t="s">
        <v>35</v>
      </c>
      <c r="AX1288" s="11" t="s">
        <v>73</v>
      </c>
      <c r="AY1288" s="220" t="s">
        <v>141</v>
      </c>
    </row>
    <row r="1289" s="11" customFormat="1">
      <c r="B1289" s="210"/>
      <c r="C1289" s="211"/>
      <c r="D1289" s="212" t="s">
        <v>150</v>
      </c>
      <c r="E1289" s="213" t="s">
        <v>1</v>
      </c>
      <c r="F1289" s="214" t="s">
        <v>1315</v>
      </c>
      <c r="G1289" s="211"/>
      <c r="H1289" s="213" t="s">
        <v>1</v>
      </c>
      <c r="I1289" s="215"/>
      <c r="J1289" s="211"/>
      <c r="K1289" s="211"/>
      <c r="L1289" s="216"/>
      <c r="M1289" s="217"/>
      <c r="N1289" s="218"/>
      <c r="O1289" s="218"/>
      <c r="P1289" s="218"/>
      <c r="Q1289" s="218"/>
      <c r="R1289" s="218"/>
      <c r="S1289" s="218"/>
      <c r="T1289" s="219"/>
      <c r="AT1289" s="220" t="s">
        <v>150</v>
      </c>
      <c r="AU1289" s="220" t="s">
        <v>80</v>
      </c>
      <c r="AV1289" s="11" t="s">
        <v>78</v>
      </c>
      <c r="AW1289" s="11" t="s">
        <v>35</v>
      </c>
      <c r="AX1289" s="11" t="s">
        <v>73</v>
      </c>
      <c r="AY1289" s="220" t="s">
        <v>141</v>
      </c>
    </row>
    <row r="1290" s="12" customFormat="1">
      <c r="B1290" s="221"/>
      <c r="C1290" s="222"/>
      <c r="D1290" s="212" t="s">
        <v>150</v>
      </c>
      <c r="E1290" s="223" t="s">
        <v>1</v>
      </c>
      <c r="F1290" s="224" t="s">
        <v>498</v>
      </c>
      <c r="G1290" s="222"/>
      <c r="H1290" s="225">
        <v>40</v>
      </c>
      <c r="I1290" s="226"/>
      <c r="J1290" s="222"/>
      <c r="K1290" s="222"/>
      <c r="L1290" s="227"/>
      <c r="M1290" s="228"/>
      <c r="N1290" s="229"/>
      <c r="O1290" s="229"/>
      <c r="P1290" s="229"/>
      <c r="Q1290" s="229"/>
      <c r="R1290" s="229"/>
      <c r="S1290" s="229"/>
      <c r="T1290" s="230"/>
      <c r="AT1290" s="231" t="s">
        <v>150</v>
      </c>
      <c r="AU1290" s="231" t="s">
        <v>80</v>
      </c>
      <c r="AV1290" s="12" t="s">
        <v>80</v>
      </c>
      <c r="AW1290" s="12" t="s">
        <v>35</v>
      </c>
      <c r="AX1290" s="12" t="s">
        <v>78</v>
      </c>
      <c r="AY1290" s="231" t="s">
        <v>141</v>
      </c>
    </row>
    <row r="1291" s="1" customFormat="1" ht="14.4" customHeight="1">
      <c r="B1291" s="37"/>
      <c r="C1291" s="198" t="s">
        <v>1320</v>
      </c>
      <c r="D1291" s="198" t="s">
        <v>143</v>
      </c>
      <c r="E1291" s="199" t="s">
        <v>1321</v>
      </c>
      <c r="F1291" s="200" t="s">
        <v>1322</v>
      </c>
      <c r="G1291" s="201" t="s">
        <v>479</v>
      </c>
      <c r="H1291" s="202">
        <v>48</v>
      </c>
      <c r="I1291" s="203"/>
      <c r="J1291" s="204">
        <f>ROUND(I1291*H1291,2)</f>
        <v>0</v>
      </c>
      <c r="K1291" s="200" t="s">
        <v>147</v>
      </c>
      <c r="L1291" s="42"/>
      <c r="M1291" s="205" t="s">
        <v>1</v>
      </c>
      <c r="N1291" s="206" t="s">
        <v>44</v>
      </c>
      <c r="O1291" s="78"/>
      <c r="P1291" s="207">
        <f>O1291*H1291</f>
        <v>0</v>
      </c>
      <c r="Q1291" s="207">
        <v>0</v>
      </c>
      <c r="R1291" s="207">
        <f>Q1291*H1291</f>
        <v>0</v>
      </c>
      <c r="S1291" s="207">
        <v>0</v>
      </c>
      <c r="T1291" s="208">
        <f>S1291*H1291</f>
        <v>0</v>
      </c>
      <c r="AR1291" s="16" t="s">
        <v>148</v>
      </c>
      <c r="AT1291" s="16" t="s">
        <v>143</v>
      </c>
      <c r="AU1291" s="16" t="s">
        <v>80</v>
      </c>
      <c r="AY1291" s="16" t="s">
        <v>141</v>
      </c>
      <c r="BE1291" s="209">
        <f>IF(N1291="základní",J1291,0)</f>
        <v>0</v>
      </c>
      <c r="BF1291" s="209">
        <f>IF(N1291="snížená",J1291,0)</f>
        <v>0</v>
      </c>
      <c r="BG1291" s="209">
        <f>IF(N1291="zákl. přenesená",J1291,0)</f>
        <v>0</v>
      </c>
      <c r="BH1291" s="209">
        <f>IF(N1291="sníž. přenesená",J1291,0)</f>
        <v>0</v>
      </c>
      <c r="BI1291" s="209">
        <f>IF(N1291="nulová",J1291,0)</f>
        <v>0</v>
      </c>
      <c r="BJ1291" s="16" t="s">
        <v>78</v>
      </c>
      <c r="BK1291" s="209">
        <f>ROUND(I1291*H1291,2)</f>
        <v>0</v>
      </c>
      <c r="BL1291" s="16" t="s">
        <v>148</v>
      </c>
      <c r="BM1291" s="16" t="s">
        <v>1323</v>
      </c>
    </row>
    <row r="1292" s="11" customFormat="1">
      <c r="B1292" s="210"/>
      <c r="C1292" s="211"/>
      <c r="D1292" s="212" t="s">
        <v>150</v>
      </c>
      <c r="E1292" s="213" t="s">
        <v>1</v>
      </c>
      <c r="F1292" s="214" t="s">
        <v>629</v>
      </c>
      <c r="G1292" s="211"/>
      <c r="H1292" s="213" t="s">
        <v>1</v>
      </c>
      <c r="I1292" s="215"/>
      <c r="J1292" s="211"/>
      <c r="K1292" s="211"/>
      <c r="L1292" s="216"/>
      <c r="M1292" s="217"/>
      <c r="N1292" s="218"/>
      <c r="O1292" s="218"/>
      <c r="P1292" s="218"/>
      <c r="Q1292" s="218"/>
      <c r="R1292" s="218"/>
      <c r="S1292" s="218"/>
      <c r="T1292" s="219"/>
      <c r="AT1292" s="220" t="s">
        <v>150</v>
      </c>
      <c r="AU1292" s="220" t="s">
        <v>80</v>
      </c>
      <c r="AV1292" s="11" t="s">
        <v>78</v>
      </c>
      <c r="AW1292" s="11" t="s">
        <v>35</v>
      </c>
      <c r="AX1292" s="11" t="s">
        <v>73</v>
      </c>
      <c r="AY1292" s="220" t="s">
        <v>141</v>
      </c>
    </row>
    <row r="1293" s="11" customFormat="1">
      <c r="B1293" s="210"/>
      <c r="C1293" s="211"/>
      <c r="D1293" s="212" t="s">
        <v>150</v>
      </c>
      <c r="E1293" s="213" t="s">
        <v>1</v>
      </c>
      <c r="F1293" s="214" t="s">
        <v>630</v>
      </c>
      <c r="G1293" s="211"/>
      <c r="H1293" s="213" t="s">
        <v>1</v>
      </c>
      <c r="I1293" s="215"/>
      <c r="J1293" s="211"/>
      <c r="K1293" s="211"/>
      <c r="L1293" s="216"/>
      <c r="M1293" s="217"/>
      <c r="N1293" s="218"/>
      <c r="O1293" s="218"/>
      <c r="P1293" s="218"/>
      <c r="Q1293" s="218"/>
      <c r="R1293" s="218"/>
      <c r="S1293" s="218"/>
      <c r="T1293" s="219"/>
      <c r="AT1293" s="220" t="s">
        <v>150</v>
      </c>
      <c r="AU1293" s="220" t="s">
        <v>80</v>
      </c>
      <c r="AV1293" s="11" t="s">
        <v>78</v>
      </c>
      <c r="AW1293" s="11" t="s">
        <v>35</v>
      </c>
      <c r="AX1293" s="11" t="s">
        <v>73</v>
      </c>
      <c r="AY1293" s="220" t="s">
        <v>141</v>
      </c>
    </row>
    <row r="1294" s="11" customFormat="1">
      <c r="B1294" s="210"/>
      <c r="C1294" s="211"/>
      <c r="D1294" s="212" t="s">
        <v>150</v>
      </c>
      <c r="E1294" s="213" t="s">
        <v>1</v>
      </c>
      <c r="F1294" s="214" t="s">
        <v>1313</v>
      </c>
      <c r="G1294" s="211"/>
      <c r="H1294" s="213" t="s">
        <v>1</v>
      </c>
      <c r="I1294" s="215"/>
      <c r="J1294" s="211"/>
      <c r="K1294" s="211"/>
      <c r="L1294" s="216"/>
      <c r="M1294" s="217"/>
      <c r="N1294" s="218"/>
      <c r="O1294" s="218"/>
      <c r="P1294" s="218"/>
      <c r="Q1294" s="218"/>
      <c r="R1294" s="218"/>
      <c r="S1294" s="218"/>
      <c r="T1294" s="219"/>
      <c r="AT1294" s="220" t="s">
        <v>150</v>
      </c>
      <c r="AU1294" s="220" t="s">
        <v>80</v>
      </c>
      <c r="AV1294" s="11" t="s">
        <v>78</v>
      </c>
      <c r="AW1294" s="11" t="s">
        <v>35</v>
      </c>
      <c r="AX1294" s="11" t="s">
        <v>73</v>
      </c>
      <c r="AY1294" s="220" t="s">
        <v>141</v>
      </c>
    </row>
    <row r="1295" s="11" customFormat="1">
      <c r="B1295" s="210"/>
      <c r="C1295" s="211"/>
      <c r="D1295" s="212" t="s">
        <v>150</v>
      </c>
      <c r="E1295" s="213" t="s">
        <v>1</v>
      </c>
      <c r="F1295" s="214" t="s">
        <v>1314</v>
      </c>
      <c r="G1295" s="211"/>
      <c r="H1295" s="213" t="s">
        <v>1</v>
      </c>
      <c r="I1295" s="215"/>
      <c r="J1295" s="211"/>
      <c r="K1295" s="211"/>
      <c r="L1295" s="216"/>
      <c r="M1295" s="217"/>
      <c r="N1295" s="218"/>
      <c r="O1295" s="218"/>
      <c r="P1295" s="218"/>
      <c r="Q1295" s="218"/>
      <c r="R1295" s="218"/>
      <c r="S1295" s="218"/>
      <c r="T1295" s="219"/>
      <c r="AT1295" s="220" t="s">
        <v>150</v>
      </c>
      <c r="AU1295" s="220" t="s">
        <v>80</v>
      </c>
      <c r="AV1295" s="11" t="s">
        <v>78</v>
      </c>
      <c r="AW1295" s="11" t="s">
        <v>35</v>
      </c>
      <c r="AX1295" s="11" t="s">
        <v>73</v>
      </c>
      <c r="AY1295" s="220" t="s">
        <v>141</v>
      </c>
    </row>
    <row r="1296" s="11" customFormat="1">
      <c r="B1296" s="210"/>
      <c r="C1296" s="211"/>
      <c r="D1296" s="212" t="s">
        <v>150</v>
      </c>
      <c r="E1296" s="213" t="s">
        <v>1</v>
      </c>
      <c r="F1296" s="214" t="s">
        <v>631</v>
      </c>
      <c r="G1296" s="211"/>
      <c r="H1296" s="213" t="s">
        <v>1</v>
      </c>
      <c r="I1296" s="215"/>
      <c r="J1296" s="211"/>
      <c r="K1296" s="211"/>
      <c r="L1296" s="216"/>
      <c r="M1296" s="217"/>
      <c r="N1296" s="218"/>
      <c r="O1296" s="218"/>
      <c r="P1296" s="218"/>
      <c r="Q1296" s="218"/>
      <c r="R1296" s="218"/>
      <c r="S1296" s="218"/>
      <c r="T1296" s="219"/>
      <c r="AT1296" s="220" t="s">
        <v>150</v>
      </c>
      <c r="AU1296" s="220" t="s">
        <v>80</v>
      </c>
      <c r="AV1296" s="11" t="s">
        <v>78</v>
      </c>
      <c r="AW1296" s="11" t="s">
        <v>35</v>
      </c>
      <c r="AX1296" s="11" t="s">
        <v>73</v>
      </c>
      <c r="AY1296" s="220" t="s">
        <v>141</v>
      </c>
    </row>
    <row r="1297" s="11" customFormat="1">
      <c r="B1297" s="210"/>
      <c r="C1297" s="211"/>
      <c r="D1297" s="212" t="s">
        <v>150</v>
      </c>
      <c r="E1297" s="213" t="s">
        <v>1</v>
      </c>
      <c r="F1297" s="214" t="s">
        <v>1315</v>
      </c>
      <c r="G1297" s="211"/>
      <c r="H1297" s="213" t="s">
        <v>1</v>
      </c>
      <c r="I1297" s="215"/>
      <c r="J1297" s="211"/>
      <c r="K1297" s="211"/>
      <c r="L1297" s="216"/>
      <c r="M1297" s="217"/>
      <c r="N1297" s="218"/>
      <c r="O1297" s="218"/>
      <c r="P1297" s="218"/>
      <c r="Q1297" s="218"/>
      <c r="R1297" s="218"/>
      <c r="S1297" s="218"/>
      <c r="T1297" s="219"/>
      <c r="AT1297" s="220" t="s">
        <v>150</v>
      </c>
      <c r="AU1297" s="220" t="s">
        <v>80</v>
      </c>
      <c r="AV1297" s="11" t="s">
        <v>78</v>
      </c>
      <c r="AW1297" s="11" t="s">
        <v>35</v>
      </c>
      <c r="AX1297" s="11" t="s">
        <v>73</v>
      </c>
      <c r="AY1297" s="220" t="s">
        <v>141</v>
      </c>
    </row>
    <row r="1298" s="12" customFormat="1">
      <c r="B1298" s="221"/>
      <c r="C1298" s="222"/>
      <c r="D1298" s="212" t="s">
        <v>150</v>
      </c>
      <c r="E1298" s="223" t="s">
        <v>1</v>
      </c>
      <c r="F1298" s="224" t="s">
        <v>542</v>
      </c>
      <c r="G1298" s="222"/>
      <c r="H1298" s="225">
        <v>48</v>
      </c>
      <c r="I1298" s="226"/>
      <c r="J1298" s="222"/>
      <c r="K1298" s="222"/>
      <c r="L1298" s="227"/>
      <c r="M1298" s="228"/>
      <c r="N1298" s="229"/>
      <c r="O1298" s="229"/>
      <c r="P1298" s="229"/>
      <c r="Q1298" s="229"/>
      <c r="R1298" s="229"/>
      <c r="S1298" s="229"/>
      <c r="T1298" s="230"/>
      <c r="AT1298" s="231" t="s">
        <v>150</v>
      </c>
      <c r="AU1298" s="231" t="s">
        <v>80</v>
      </c>
      <c r="AV1298" s="12" t="s">
        <v>80</v>
      </c>
      <c r="AW1298" s="12" t="s">
        <v>35</v>
      </c>
      <c r="AX1298" s="12" t="s">
        <v>78</v>
      </c>
      <c r="AY1298" s="231" t="s">
        <v>141</v>
      </c>
    </row>
    <row r="1299" s="1" customFormat="1" ht="14.4" customHeight="1">
      <c r="B1299" s="37"/>
      <c r="C1299" s="198" t="s">
        <v>1324</v>
      </c>
      <c r="D1299" s="198" t="s">
        <v>143</v>
      </c>
      <c r="E1299" s="199" t="s">
        <v>1325</v>
      </c>
      <c r="F1299" s="200" t="s">
        <v>1326</v>
      </c>
      <c r="G1299" s="201" t="s">
        <v>891</v>
      </c>
      <c r="H1299" s="202">
        <v>6</v>
      </c>
      <c r="I1299" s="203"/>
      <c r="J1299" s="204">
        <f>ROUND(I1299*H1299,2)</f>
        <v>0</v>
      </c>
      <c r="K1299" s="200" t="s">
        <v>1</v>
      </c>
      <c r="L1299" s="42"/>
      <c r="M1299" s="205" t="s">
        <v>1</v>
      </c>
      <c r="N1299" s="206" t="s">
        <v>44</v>
      </c>
      <c r="O1299" s="78"/>
      <c r="P1299" s="207">
        <f>O1299*H1299</f>
        <v>0</v>
      </c>
      <c r="Q1299" s="207">
        <v>0</v>
      </c>
      <c r="R1299" s="207">
        <f>Q1299*H1299</f>
        <v>0</v>
      </c>
      <c r="S1299" s="207">
        <v>0</v>
      </c>
      <c r="T1299" s="208">
        <f>S1299*H1299</f>
        <v>0</v>
      </c>
      <c r="AR1299" s="16" t="s">
        <v>148</v>
      </c>
      <c r="AT1299" s="16" t="s">
        <v>143</v>
      </c>
      <c r="AU1299" s="16" t="s">
        <v>80</v>
      </c>
      <c r="AY1299" s="16" t="s">
        <v>141</v>
      </c>
      <c r="BE1299" s="209">
        <f>IF(N1299="základní",J1299,0)</f>
        <v>0</v>
      </c>
      <c r="BF1299" s="209">
        <f>IF(N1299="snížená",J1299,0)</f>
        <v>0</v>
      </c>
      <c r="BG1299" s="209">
        <f>IF(N1299="zákl. přenesená",J1299,0)</f>
        <v>0</v>
      </c>
      <c r="BH1299" s="209">
        <f>IF(N1299="sníž. přenesená",J1299,0)</f>
        <v>0</v>
      </c>
      <c r="BI1299" s="209">
        <f>IF(N1299="nulová",J1299,0)</f>
        <v>0</v>
      </c>
      <c r="BJ1299" s="16" t="s">
        <v>78</v>
      </c>
      <c r="BK1299" s="209">
        <f>ROUND(I1299*H1299,2)</f>
        <v>0</v>
      </c>
      <c r="BL1299" s="16" t="s">
        <v>148</v>
      </c>
      <c r="BM1299" s="16" t="s">
        <v>1327</v>
      </c>
    </row>
    <row r="1300" s="11" customFormat="1">
      <c r="B1300" s="210"/>
      <c r="C1300" s="211"/>
      <c r="D1300" s="212" t="s">
        <v>150</v>
      </c>
      <c r="E1300" s="213" t="s">
        <v>1</v>
      </c>
      <c r="F1300" s="214" t="s">
        <v>629</v>
      </c>
      <c r="G1300" s="211"/>
      <c r="H1300" s="213" t="s">
        <v>1</v>
      </c>
      <c r="I1300" s="215"/>
      <c r="J1300" s="211"/>
      <c r="K1300" s="211"/>
      <c r="L1300" s="216"/>
      <c r="M1300" s="217"/>
      <c r="N1300" s="218"/>
      <c r="O1300" s="218"/>
      <c r="P1300" s="218"/>
      <c r="Q1300" s="218"/>
      <c r="R1300" s="218"/>
      <c r="S1300" s="218"/>
      <c r="T1300" s="219"/>
      <c r="AT1300" s="220" t="s">
        <v>150</v>
      </c>
      <c r="AU1300" s="220" t="s">
        <v>80</v>
      </c>
      <c r="AV1300" s="11" t="s">
        <v>78</v>
      </c>
      <c r="AW1300" s="11" t="s">
        <v>35</v>
      </c>
      <c r="AX1300" s="11" t="s">
        <v>73</v>
      </c>
      <c r="AY1300" s="220" t="s">
        <v>141</v>
      </c>
    </row>
    <row r="1301" s="11" customFormat="1">
      <c r="B1301" s="210"/>
      <c r="C1301" s="211"/>
      <c r="D1301" s="212" t="s">
        <v>150</v>
      </c>
      <c r="E1301" s="213" t="s">
        <v>1</v>
      </c>
      <c r="F1301" s="214" t="s">
        <v>630</v>
      </c>
      <c r="G1301" s="211"/>
      <c r="H1301" s="213" t="s">
        <v>1</v>
      </c>
      <c r="I1301" s="215"/>
      <c r="J1301" s="211"/>
      <c r="K1301" s="211"/>
      <c r="L1301" s="216"/>
      <c r="M1301" s="217"/>
      <c r="N1301" s="218"/>
      <c r="O1301" s="218"/>
      <c r="P1301" s="218"/>
      <c r="Q1301" s="218"/>
      <c r="R1301" s="218"/>
      <c r="S1301" s="218"/>
      <c r="T1301" s="219"/>
      <c r="AT1301" s="220" t="s">
        <v>150</v>
      </c>
      <c r="AU1301" s="220" t="s">
        <v>80</v>
      </c>
      <c r="AV1301" s="11" t="s">
        <v>78</v>
      </c>
      <c r="AW1301" s="11" t="s">
        <v>35</v>
      </c>
      <c r="AX1301" s="11" t="s">
        <v>73</v>
      </c>
      <c r="AY1301" s="220" t="s">
        <v>141</v>
      </c>
    </row>
    <row r="1302" s="11" customFormat="1">
      <c r="B1302" s="210"/>
      <c r="C1302" s="211"/>
      <c r="D1302" s="212" t="s">
        <v>150</v>
      </c>
      <c r="E1302" s="213" t="s">
        <v>1</v>
      </c>
      <c r="F1302" s="214" t="s">
        <v>1313</v>
      </c>
      <c r="G1302" s="211"/>
      <c r="H1302" s="213" t="s">
        <v>1</v>
      </c>
      <c r="I1302" s="215"/>
      <c r="J1302" s="211"/>
      <c r="K1302" s="211"/>
      <c r="L1302" s="216"/>
      <c r="M1302" s="217"/>
      <c r="N1302" s="218"/>
      <c r="O1302" s="218"/>
      <c r="P1302" s="218"/>
      <c r="Q1302" s="218"/>
      <c r="R1302" s="218"/>
      <c r="S1302" s="218"/>
      <c r="T1302" s="219"/>
      <c r="AT1302" s="220" t="s">
        <v>150</v>
      </c>
      <c r="AU1302" s="220" t="s">
        <v>80</v>
      </c>
      <c r="AV1302" s="11" t="s">
        <v>78</v>
      </c>
      <c r="AW1302" s="11" t="s">
        <v>35</v>
      </c>
      <c r="AX1302" s="11" t="s">
        <v>73</v>
      </c>
      <c r="AY1302" s="220" t="s">
        <v>141</v>
      </c>
    </row>
    <row r="1303" s="11" customFormat="1">
      <c r="B1303" s="210"/>
      <c r="C1303" s="211"/>
      <c r="D1303" s="212" t="s">
        <v>150</v>
      </c>
      <c r="E1303" s="213" t="s">
        <v>1</v>
      </c>
      <c r="F1303" s="214" t="s">
        <v>1314</v>
      </c>
      <c r="G1303" s="211"/>
      <c r="H1303" s="213" t="s">
        <v>1</v>
      </c>
      <c r="I1303" s="215"/>
      <c r="J1303" s="211"/>
      <c r="K1303" s="211"/>
      <c r="L1303" s="216"/>
      <c r="M1303" s="217"/>
      <c r="N1303" s="218"/>
      <c r="O1303" s="218"/>
      <c r="P1303" s="218"/>
      <c r="Q1303" s="218"/>
      <c r="R1303" s="218"/>
      <c r="S1303" s="218"/>
      <c r="T1303" s="219"/>
      <c r="AT1303" s="220" t="s">
        <v>150</v>
      </c>
      <c r="AU1303" s="220" t="s">
        <v>80</v>
      </c>
      <c r="AV1303" s="11" t="s">
        <v>78</v>
      </c>
      <c r="AW1303" s="11" t="s">
        <v>35</v>
      </c>
      <c r="AX1303" s="11" t="s">
        <v>73</v>
      </c>
      <c r="AY1303" s="220" t="s">
        <v>141</v>
      </c>
    </row>
    <row r="1304" s="11" customFormat="1">
      <c r="B1304" s="210"/>
      <c r="C1304" s="211"/>
      <c r="D1304" s="212" t="s">
        <v>150</v>
      </c>
      <c r="E1304" s="213" t="s">
        <v>1</v>
      </c>
      <c r="F1304" s="214" t="s">
        <v>631</v>
      </c>
      <c r="G1304" s="211"/>
      <c r="H1304" s="213" t="s">
        <v>1</v>
      </c>
      <c r="I1304" s="215"/>
      <c r="J1304" s="211"/>
      <c r="K1304" s="211"/>
      <c r="L1304" s="216"/>
      <c r="M1304" s="217"/>
      <c r="N1304" s="218"/>
      <c r="O1304" s="218"/>
      <c r="P1304" s="218"/>
      <c r="Q1304" s="218"/>
      <c r="R1304" s="218"/>
      <c r="S1304" s="218"/>
      <c r="T1304" s="219"/>
      <c r="AT1304" s="220" t="s">
        <v>150</v>
      </c>
      <c r="AU1304" s="220" t="s">
        <v>80</v>
      </c>
      <c r="AV1304" s="11" t="s">
        <v>78</v>
      </c>
      <c r="AW1304" s="11" t="s">
        <v>35</v>
      </c>
      <c r="AX1304" s="11" t="s">
        <v>73</v>
      </c>
      <c r="AY1304" s="220" t="s">
        <v>141</v>
      </c>
    </row>
    <row r="1305" s="11" customFormat="1">
      <c r="B1305" s="210"/>
      <c r="C1305" s="211"/>
      <c r="D1305" s="212" t="s">
        <v>150</v>
      </c>
      <c r="E1305" s="213" t="s">
        <v>1</v>
      </c>
      <c r="F1305" s="214" t="s">
        <v>1315</v>
      </c>
      <c r="G1305" s="211"/>
      <c r="H1305" s="213" t="s">
        <v>1</v>
      </c>
      <c r="I1305" s="215"/>
      <c r="J1305" s="211"/>
      <c r="K1305" s="211"/>
      <c r="L1305" s="216"/>
      <c r="M1305" s="217"/>
      <c r="N1305" s="218"/>
      <c r="O1305" s="218"/>
      <c r="P1305" s="218"/>
      <c r="Q1305" s="218"/>
      <c r="R1305" s="218"/>
      <c r="S1305" s="218"/>
      <c r="T1305" s="219"/>
      <c r="AT1305" s="220" t="s">
        <v>150</v>
      </c>
      <c r="AU1305" s="220" t="s">
        <v>80</v>
      </c>
      <c r="AV1305" s="11" t="s">
        <v>78</v>
      </c>
      <c r="AW1305" s="11" t="s">
        <v>35</v>
      </c>
      <c r="AX1305" s="11" t="s">
        <v>73</v>
      </c>
      <c r="AY1305" s="220" t="s">
        <v>141</v>
      </c>
    </row>
    <row r="1306" s="12" customFormat="1">
      <c r="B1306" s="221"/>
      <c r="C1306" s="222"/>
      <c r="D1306" s="212" t="s">
        <v>150</v>
      </c>
      <c r="E1306" s="223" t="s">
        <v>1</v>
      </c>
      <c r="F1306" s="224" t="s">
        <v>193</v>
      </c>
      <c r="G1306" s="222"/>
      <c r="H1306" s="225">
        <v>6</v>
      </c>
      <c r="I1306" s="226"/>
      <c r="J1306" s="222"/>
      <c r="K1306" s="222"/>
      <c r="L1306" s="227"/>
      <c r="M1306" s="228"/>
      <c r="N1306" s="229"/>
      <c r="O1306" s="229"/>
      <c r="P1306" s="229"/>
      <c r="Q1306" s="229"/>
      <c r="R1306" s="229"/>
      <c r="S1306" s="229"/>
      <c r="T1306" s="230"/>
      <c r="AT1306" s="231" t="s">
        <v>150</v>
      </c>
      <c r="AU1306" s="231" t="s">
        <v>80</v>
      </c>
      <c r="AV1306" s="12" t="s">
        <v>80</v>
      </c>
      <c r="AW1306" s="12" t="s">
        <v>35</v>
      </c>
      <c r="AX1306" s="12" t="s">
        <v>78</v>
      </c>
      <c r="AY1306" s="231" t="s">
        <v>141</v>
      </c>
    </row>
    <row r="1307" s="1" customFormat="1" ht="14.4" customHeight="1">
      <c r="B1307" s="37"/>
      <c r="C1307" s="198" t="s">
        <v>1328</v>
      </c>
      <c r="D1307" s="198" t="s">
        <v>143</v>
      </c>
      <c r="E1307" s="199" t="s">
        <v>1329</v>
      </c>
      <c r="F1307" s="200" t="s">
        <v>1330</v>
      </c>
      <c r="G1307" s="201" t="s">
        <v>891</v>
      </c>
      <c r="H1307" s="202">
        <v>2</v>
      </c>
      <c r="I1307" s="203"/>
      <c r="J1307" s="204">
        <f>ROUND(I1307*H1307,2)</f>
        <v>0</v>
      </c>
      <c r="K1307" s="200" t="s">
        <v>1</v>
      </c>
      <c r="L1307" s="42"/>
      <c r="M1307" s="205" t="s">
        <v>1</v>
      </c>
      <c r="N1307" s="206" t="s">
        <v>44</v>
      </c>
      <c r="O1307" s="78"/>
      <c r="P1307" s="207">
        <f>O1307*H1307</f>
        <v>0</v>
      </c>
      <c r="Q1307" s="207">
        <v>0</v>
      </c>
      <c r="R1307" s="207">
        <f>Q1307*H1307</f>
        <v>0</v>
      </c>
      <c r="S1307" s="207">
        <v>0</v>
      </c>
      <c r="T1307" s="208">
        <f>S1307*H1307</f>
        <v>0</v>
      </c>
      <c r="AR1307" s="16" t="s">
        <v>148</v>
      </c>
      <c r="AT1307" s="16" t="s">
        <v>143</v>
      </c>
      <c r="AU1307" s="16" t="s">
        <v>80</v>
      </c>
      <c r="AY1307" s="16" t="s">
        <v>141</v>
      </c>
      <c r="BE1307" s="209">
        <f>IF(N1307="základní",J1307,0)</f>
        <v>0</v>
      </c>
      <c r="BF1307" s="209">
        <f>IF(N1307="snížená",J1307,0)</f>
        <v>0</v>
      </c>
      <c r="BG1307" s="209">
        <f>IF(N1307="zákl. přenesená",J1307,0)</f>
        <v>0</v>
      </c>
      <c r="BH1307" s="209">
        <f>IF(N1307="sníž. přenesená",J1307,0)</f>
        <v>0</v>
      </c>
      <c r="BI1307" s="209">
        <f>IF(N1307="nulová",J1307,0)</f>
        <v>0</v>
      </c>
      <c r="BJ1307" s="16" t="s">
        <v>78</v>
      </c>
      <c r="BK1307" s="209">
        <f>ROUND(I1307*H1307,2)</f>
        <v>0</v>
      </c>
      <c r="BL1307" s="16" t="s">
        <v>148</v>
      </c>
      <c r="BM1307" s="16" t="s">
        <v>1331</v>
      </c>
    </row>
    <row r="1308" s="11" customFormat="1">
      <c r="B1308" s="210"/>
      <c r="C1308" s="211"/>
      <c r="D1308" s="212" t="s">
        <v>150</v>
      </c>
      <c r="E1308" s="213" t="s">
        <v>1</v>
      </c>
      <c r="F1308" s="214" t="s">
        <v>629</v>
      </c>
      <c r="G1308" s="211"/>
      <c r="H1308" s="213" t="s">
        <v>1</v>
      </c>
      <c r="I1308" s="215"/>
      <c r="J1308" s="211"/>
      <c r="K1308" s="211"/>
      <c r="L1308" s="216"/>
      <c r="M1308" s="217"/>
      <c r="N1308" s="218"/>
      <c r="O1308" s="218"/>
      <c r="P1308" s="218"/>
      <c r="Q1308" s="218"/>
      <c r="R1308" s="218"/>
      <c r="S1308" s="218"/>
      <c r="T1308" s="219"/>
      <c r="AT1308" s="220" t="s">
        <v>150</v>
      </c>
      <c r="AU1308" s="220" t="s">
        <v>80</v>
      </c>
      <c r="AV1308" s="11" t="s">
        <v>78</v>
      </c>
      <c r="AW1308" s="11" t="s">
        <v>35</v>
      </c>
      <c r="AX1308" s="11" t="s">
        <v>73</v>
      </c>
      <c r="AY1308" s="220" t="s">
        <v>141</v>
      </c>
    </row>
    <row r="1309" s="11" customFormat="1">
      <c r="B1309" s="210"/>
      <c r="C1309" s="211"/>
      <c r="D1309" s="212" t="s">
        <v>150</v>
      </c>
      <c r="E1309" s="213" t="s">
        <v>1</v>
      </c>
      <c r="F1309" s="214" t="s">
        <v>630</v>
      </c>
      <c r="G1309" s="211"/>
      <c r="H1309" s="213" t="s">
        <v>1</v>
      </c>
      <c r="I1309" s="215"/>
      <c r="J1309" s="211"/>
      <c r="K1309" s="211"/>
      <c r="L1309" s="216"/>
      <c r="M1309" s="217"/>
      <c r="N1309" s="218"/>
      <c r="O1309" s="218"/>
      <c r="P1309" s="218"/>
      <c r="Q1309" s="218"/>
      <c r="R1309" s="218"/>
      <c r="S1309" s="218"/>
      <c r="T1309" s="219"/>
      <c r="AT1309" s="220" t="s">
        <v>150</v>
      </c>
      <c r="AU1309" s="220" t="s">
        <v>80</v>
      </c>
      <c r="AV1309" s="11" t="s">
        <v>78</v>
      </c>
      <c r="AW1309" s="11" t="s">
        <v>35</v>
      </c>
      <c r="AX1309" s="11" t="s">
        <v>73</v>
      </c>
      <c r="AY1309" s="220" t="s">
        <v>141</v>
      </c>
    </row>
    <row r="1310" s="11" customFormat="1">
      <c r="B1310" s="210"/>
      <c r="C1310" s="211"/>
      <c r="D1310" s="212" t="s">
        <v>150</v>
      </c>
      <c r="E1310" s="213" t="s">
        <v>1</v>
      </c>
      <c r="F1310" s="214" t="s">
        <v>1313</v>
      </c>
      <c r="G1310" s="211"/>
      <c r="H1310" s="213" t="s">
        <v>1</v>
      </c>
      <c r="I1310" s="215"/>
      <c r="J1310" s="211"/>
      <c r="K1310" s="211"/>
      <c r="L1310" s="216"/>
      <c r="M1310" s="217"/>
      <c r="N1310" s="218"/>
      <c r="O1310" s="218"/>
      <c r="P1310" s="218"/>
      <c r="Q1310" s="218"/>
      <c r="R1310" s="218"/>
      <c r="S1310" s="218"/>
      <c r="T1310" s="219"/>
      <c r="AT1310" s="220" t="s">
        <v>150</v>
      </c>
      <c r="AU1310" s="220" t="s">
        <v>80</v>
      </c>
      <c r="AV1310" s="11" t="s">
        <v>78</v>
      </c>
      <c r="AW1310" s="11" t="s">
        <v>35</v>
      </c>
      <c r="AX1310" s="11" t="s">
        <v>73</v>
      </c>
      <c r="AY1310" s="220" t="s">
        <v>141</v>
      </c>
    </row>
    <row r="1311" s="11" customFormat="1">
      <c r="B1311" s="210"/>
      <c r="C1311" s="211"/>
      <c r="D1311" s="212" t="s">
        <v>150</v>
      </c>
      <c r="E1311" s="213" t="s">
        <v>1</v>
      </c>
      <c r="F1311" s="214" t="s">
        <v>1314</v>
      </c>
      <c r="G1311" s="211"/>
      <c r="H1311" s="213" t="s">
        <v>1</v>
      </c>
      <c r="I1311" s="215"/>
      <c r="J1311" s="211"/>
      <c r="K1311" s="211"/>
      <c r="L1311" s="216"/>
      <c r="M1311" s="217"/>
      <c r="N1311" s="218"/>
      <c r="O1311" s="218"/>
      <c r="P1311" s="218"/>
      <c r="Q1311" s="218"/>
      <c r="R1311" s="218"/>
      <c r="S1311" s="218"/>
      <c r="T1311" s="219"/>
      <c r="AT1311" s="220" t="s">
        <v>150</v>
      </c>
      <c r="AU1311" s="220" t="s">
        <v>80</v>
      </c>
      <c r="AV1311" s="11" t="s">
        <v>78</v>
      </c>
      <c r="AW1311" s="11" t="s">
        <v>35</v>
      </c>
      <c r="AX1311" s="11" t="s">
        <v>73</v>
      </c>
      <c r="AY1311" s="220" t="s">
        <v>141</v>
      </c>
    </row>
    <row r="1312" s="11" customFormat="1">
      <c r="B1312" s="210"/>
      <c r="C1312" s="211"/>
      <c r="D1312" s="212" t="s">
        <v>150</v>
      </c>
      <c r="E1312" s="213" t="s">
        <v>1</v>
      </c>
      <c r="F1312" s="214" t="s">
        <v>631</v>
      </c>
      <c r="G1312" s="211"/>
      <c r="H1312" s="213" t="s">
        <v>1</v>
      </c>
      <c r="I1312" s="215"/>
      <c r="J1312" s="211"/>
      <c r="K1312" s="211"/>
      <c r="L1312" s="216"/>
      <c r="M1312" s="217"/>
      <c r="N1312" s="218"/>
      <c r="O1312" s="218"/>
      <c r="P1312" s="218"/>
      <c r="Q1312" s="218"/>
      <c r="R1312" s="218"/>
      <c r="S1312" s="218"/>
      <c r="T1312" s="219"/>
      <c r="AT1312" s="220" t="s">
        <v>150</v>
      </c>
      <c r="AU1312" s="220" t="s">
        <v>80</v>
      </c>
      <c r="AV1312" s="11" t="s">
        <v>78</v>
      </c>
      <c r="AW1312" s="11" t="s">
        <v>35</v>
      </c>
      <c r="AX1312" s="11" t="s">
        <v>73</v>
      </c>
      <c r="AY1312" s="220" t="s">
        <v>141</v>
      </c>
    </row>
    <row r="1313" s="11" customFormat="1">
      <c r="B1313" s="210"/>
      <c r="C1313" s="211"/>
      <c r="D1313" s="212" t="s">
        <v>150</v>
      </c>
      <c r="E1313" s="213" t="s">
        <v>1</v>
      </c>
      <c r="F1313" s="214" t="s">
        <v>1315</v>
      </c>
      <c r="G1313" s="211"/>
      <c r="H1313" s="213" t="s">
        <v>1</v>
      </c>
      <c r="I1313" s="215"/>
      <c r="J1313" s="211"/>
      <c r="K1313" s="211"/>
      <c r="L1313" s="216"/>
      <c r="M1313" s="217"/>
      <c r="N1313" s="218"/>
      <c r="O1313" s="218"/>
      <c r="P1313" s="218"/>
      <c r="Q1313" s="218"/>
      <c r="R1313" s="218"/>
      <c r="S1313" s="218"/>
      <c r="T1313" s="219"/>
      <c r="AT1313" s="220" t="s">
        <v>150</v>
      </c>
      <c r="AU1313" s="220" t="s">
        <v>80</v>
      </c>
      <c r="AV1313" s="11" t="s">
        <v>78</v>
      </c>
      <c r="AW1313" s="11" t="s">
        <v>35</v>
      </c>
      <c r="AX1313" s="11" t="s">
        <v>73</v>
      </c>
      <c r="AY1313" s="220" t="s">
        <v>141</v>
      </c>
    </row>
    <row r="1314" s="12" customFormat="1">
      <c r="B1314" s="221"/>
      <c r="C1314" s="222"/>
      <c r="D1314" s="212" t="s">
        <v>150</v>
      </c>
      <c r="E1314" s="223" t="s">
        <v>1</v>
      </c>
      <c r="F1314" s="224" t="s">
        <v>80</v>
      </c>
      <c r="G1314" s="222"/>
      <c r="H1314" s="225">
        <v>2</v>
      </c>
      <c r="I1314" s="226"/>
      <c r="J1314" s="222"/>
      <c r="K1314" s="222"/>
      <c r="L1314" s="227"/>
      <c r="M1314" s="228"/>
      <c r="N1314" s="229"/>
      <c r="O1314" s="229"/>
      <c r="P1314" s="229"/>
      <c r="Q1314" s="229"/>
      <c r="R1314" s="229"/>
      <c r="S1314" s="229"/>
      <c r="T1314" s="230"/>
      <c r="AT1314" s="231" t="s">
        <v>150</v>
      </c>
      <c r="AU1314" s="231" t="s">
        <v>80</v>
      </c>
      <c r="AV1314" s="12" t="s">
        <v>80</v>
      </c>
      <c r="AW1314" s="12" t="s">
        <v>35</v>
      </c>
      <c r="AX1314" s="12" t="s">
        <v>78</v>
      </c>
      <c r="AY1314" s="231" t="s">
        <v>141</v>
      </c>
    </row>
    <row r="1315" s="1" customFormat="1" ht="14.4" customHeight="1">
      <c r="B1315" s="37"/>
      <c r="C1315" s="198" t="s">
        <v>1332</v>
      </c>
      <c r="D1315" s="198" t="s">
        <v>143</v>
      </c>
      <c r="E1315" s="199" t="s">
        <v>1333</v>
      </c>
      <c r="F1315" s="200" t="s">
        <v>1334</v>
      </c>
      <c r="G1315" s="201" t="s">
        <v>891</v>
      </c>
      <c r="H1315" s="202">
        <v>2</v>
      </c>
      <c r="I1315" s="203"/>
      <c r="J1315" s="204">
        <f>ROUND(I1315*H1315,2)</f>
        <v>0</v>
      </c>
      <c r="K1315" s="200" t="s">
        <v>1</v>
      </c>
      <c r="L1315" s="42"/>
      <c r="M1315" s="205" t="s">
        <v>1</v>
      </c>
      <c r="N1315" s="206" t="s">
        <v>44</v>
      </c>
      <c r="O1315" s="78"/>
      <c r="P1315" s="207">
        <f>O1315*H1315</f>
        <v>0</v>
      </c>
      <c r="Q1315" s="207">
        <v>0</v>
      </c>
      <c r="R1315" s="207">
        <f>Q1315*H1315</f>
        <v>0</v>
      </c>
      <c r="S1315" s="207">
        <v>0</v>
      </c>
      <c r="T1315" s="208">
        <f>S1315*H1315</f>
        <v>0</v>
      </c>
      <c r="AR1315" s="16" t="s">
        <v>148</v>
      </c>
      <c r="AT1315" s="16" t="s">
        <v>143</v>
      </c>
      <c r="AU1315" s="16" t="s">
        <v>80</v>
      </c>
      <c r="AY1315" s="16" t="s">
        <v>141</v>
      </c>
      <c r="BE1315" s="209">
        <f>IF(N1315="základní",J1315,0)</f>
        <v>0</v>
      </c>
      <c r="BF1315" s="209">
        <f>IF(N1315="snížená",J1315,0)</f>
        <v>0</v>
      </c>
      <c r="BG1315" s="209">
        <f>IF(N1315="zákl. přenesená",J1315,0)</f>
        <v>0</v>
      </c>
      <c r="BH1315" s="209">
        <f>IF(N1315="sníž. přenesená",J1315,0)</f>
        <v>0</v>
      </c>
      <c r="BI1315" s="209">
        <f>IF(N1315="nulová",J1315,0)</f>
        <v>0</v>
      </c>
      <c r="BJ1315" s="16" t="s">
        <v>78</v>
      </c>
      <c r="BK1315" s="209">
        <f>ROUND(I1315*H1315,2)</f>
        <v>0</v>
      </c>
      <c r="BL1315" s="16" t="s">
        <v>148</v>
      </c>
      <c r="BM1315" s="16" t="s">
        <v>1335</v>
      </c>
    </row>
    <row r="1316" s="11" customFormat="1">
      <c r="B1316" s="210"/>
      <c r="C1316" s="211"/>
      <c r="D1316" s="212" t="s">
        <v>150</v>
      </c>
      <c r="E1316" s="213" t="s">
        <v>1</v>
      </c>
      <c r="F1316" s="214" t="s">
        <v>629</v>
      </c>
      <c r="G1316" s="211"/>
      <c r="H1316" s="213" t="s">
        <v>1</v>
      </c>
      <c r="I1316" s="215"/>
      <c r="J1316" s="211"/>
      <c r="K1316" s="211"/>
      <c r="L1316" s="216"/>
      <c r="M1316" s="217"/>
      <c r="N1316" s="218"/>
      <c r="O1316" s="218"/>
      <c r="P1316" s="218"/>
      <c r="Q1316" s="218"/>
      <c r="R1316" s="218"/>
      <c r="S1316" s="218"/>
      <c r="T1316" s="219"/>
      <c r="AT1316" s="220" t="s">
        <v>150</v>
      </c>
      <c r="AU1316" s="220" t="s">
        <v>80</v>
      </c>
      <c r="AV1316" s="11" t="s">
        <v>78</v>
      </c>
      <c r="AW1316" s="11" t="s">
        <v>35</v>
      </c>
      <c r="AX1316" s="11" t="s">
        <v>73</v>
      </c>
      <c r="AY1316" s="220" t="s">
        <v>141</v>
      </c>
    </row>
    <row r="1317" s="11" customFormat="1">
      <c r="B1317" s="210"/>
      <c r="C1317" s="211"/>
      <c r="D1317" s="212" t="s">
        <v>150</v>
      </c>
      <c r="E1317" s="213" t="s">
        <v>1</v>
      </c>
      <c r="F1317" s="214" t="s">
        <v>630</v>
      </c>
      <c r="G1317" s="211"/>
      <c r="H1317" s="213" t="s">
        <v>1</v>
      </c>
      <c r="I1317" s="215"/>
      <c r="J1317" s="211"/>
      <c r="K1317" s="211"/>
      <c r="L1317" s="216"/>
      <c r="M1317" s="217"/>
      <c r="N1317" s="218"/>
      <c r="O1317" s="218"/>
      <c r="P1317" s="218"/>
      <c r="Q1317" s="218"/>
      <c r="R1317" s="218"/>
      <c r="S1317" s="218"/>
      <c r="T1317" s="219"/>
      <c r="AT1317" s="220" t="s">
        <v>150</v>
      </c>
      <c r="AU1317" s="220" t="s">
        <v>80</v>
      </c>
      <c r="AV1317" s="11" t="s">
        <v>78</v>
      </c>
      <c r="AW1317" s="11" t="s">
        <v>35</v>
      </c>
      <c r="AX1317" s="11" t="s">
        <v>73</v>
      </c>
      <c r="AY1317" s="220" t="s">
        <v>141</v>
      </c>
    </row>
    <row r="1318" s="11" customFormat="1">
      <c r="B1318" s="210"/>
      <c r="C1318" s="211"/>
      <c r="D1318" s="212" t="s">
        <v>150</v>
      </c>
      <c r="E1318" s="213" t="s">
        <v>1</v>
      </c>
      <c r="F1318" s="214" t="s">
        <v>1313</v>
      </c>
      <c r="G1318" s="211"/>
      <c r="H1318" s="213" t="s">
        <v>1</v>
      </c>
      <c r="I1318" s="215"/>
      <c r="J1318" s="211"/>
      <c r="K1318" s="211"/>
      <c r="L1318" s="216"/>
      <c r="M1318" s="217"/>
      <c r="N1318" s="218"/>
      <c r="O1318" s="218"/>
      <c r="P1318" s="218"/>
      <c r="Q1318" s="218"/>
      <c r="R1318" s="218"/>
      <c r="S1318" s="218"/>
      <c r="T1318" s="219"/>
      <c r="AT1318" s="220" t="s">
        <v>150</v>
      </c>
      <c r="AU1318" s="220" t="s">
        <v>80</v>
      </c>
      <c r="AV1318" s="11" t="s">
        <v>78</v>
      </c>
      <c r="AW1318" s="11" t="s">
        <v>35</v>
      </c>
      <c r="AX1318" s="11" t="s">
        <v>73</v>
      </c>
      <c r="AY1318" s="220" t="s">
        <v>141</v>
      </c>
    </row>
    <row r="1319" s="11" customFormat="1">
      <c r="B1319" s="210"/>
      <c r="C1319" s="211"/>
      <c r="D1319" s="212" t="s">
        <v>150</v>
      </c>
      <c r="E1319" s="213" t="s">
        <v>1</v>
      </c>
      <c r="F1319" s="214" t="s">
        <v>1314</v>
      </c>
      <c r="G1319" s="211"/>
      <c r="H1319" s="213" t="s">
        <v>1</v>
      </c>
      <c r="I1319" s="215"/>
      <c r="J1319" s="211"/>
      <c r="K1319" s="211"/>
      <c r="L1319" s="216"/>
      <c r="M1319" s="217"/>
      <c r="N1319" s="218"/>
      <c r="O1319" s="218"/>
      <c r="P1319" s="218"/>
      <c r="Q1319" s="218"/>
      <c r="R1319" s="218"/>
      <c r="S1319" s="218"/>
      <c r="T1319" s="219"/>
      <c r="AT1319" s="220" t="s">
        <v>150</v>
      </c>
      <c r="AU1319" s="220" t="s">
        <v>80</v>
      </c>
      <c r="AV1319" s="11" t="s">
        <v>78</v>
      </c>
      <c r="AW1319" s="11" t="s">
        <v>35</v>
      </c>
      <c r="AX1319" s="11" t="s">
        <v>73</v>
      </c>
      <c r="AY1319" s="220" t="s">
        <v>141</v>
      </c>
    </row>
    <row r="1320" s="11" customFormat="1">
      <c r="B1320" s="210"/>
      <c r="C1320" s="211"/>
      <c r="D1320" s="212" t="s">
        <v>150</v>
      </c>
      <c r="E1320" s="213" t="s">
        <v>1</v>
      </c>
      <c r="F1320" s="214" t="s">
        <v>631</v>
      </c>
      <c r="G1320" s="211"/>
      <c r="H1320" s="213" t="s">
        <v>1</v>
      </c>
      <c r="I1320" s="215"/>
      <c r="J1320" s="211"/>
      <c r="K1320" s="211"/>
      <c r="L1320" s="216"/>
      <c r="M1320" s="217"/>
      <c r="N1320" s="218"/>
      <c r="O1320" s="218"/>
      <c r="P1320" s="218"/>
      <c r="Q1320" s="218"/>
      <c r="R1320" s="218"/>
      <c r="S1320" s="218"/>
      <c r="T1320" s="219"/>
      <c r="AT1320" s="220" t="s">
        <v>150</v>
      </c>
      <c r="AU1320" s="220" t="s">
        <v>80</v>
      </c>
      <c r="AV1320" s="11" t="s">
        <v>78</v>
      </c>
      <c r="AW1320" s="11" t="s">
        <v>35</v>
      </c>
      <c r="AX1320" s="11" t="s">
        <v>73</v>
      </c>
      <c r="AY1320" s="220" t="s">
        <v>141</v>
      </c>
    </row>
    <row r="1321" s="11" customFormat="1">
      <c r="B1321" s="210"/>
      <c r="C1321" s="211"/>
      <c r="D1321" s="212" t="s">
        <v>150</v>
      </c>
      <c r="E1321" s="213" t="s">
        <v>1</v>
      </c>
      <c r="F1321" s="214" t="s">
        <v>1315</v>
      </c>
      <c r="G1321" s="211"/>
      <c r="H1321" s="213" t="s">
        <v>1</v>
      </c>
      <c r="I1321" s="215"/>
      <c r="J1321" s="211"/>
      <c r="K1321" s="211"/>
      <c r="L1321" s="216"/>
      <c r="M1321" s="217"/>
      <c r="N1321" s="218"/>
      <c r="O1321" s="218"/>
      <c r="P1321" s="218"/>
      <c r="Q1321" s="218"/>
      <c r="R1321" s="218"/>
      <c r="S1321" s="218"/>
      <c r="T1321" s="219"/>
      <c r="AT1321" s="220" t="s">
        <v>150</v>
      </c>
      <c r="AU1321" s="220" t="s">
        <v>80</v>
      </c>
      <c r="AV1321" s="11" t="s">
        <v>78</v>
      </c>
      <c r="AW1321" s="11" t="s">
        <v>35</v>
      </c>
      <c r="AX1321" s="11" t="s">
        <v>73</v>
      </c>
      <c r="AY1321" s="220" t="s">
        <v>141</v>
      </c>
    </row>
    <row r="1322" s="12" customFormat="1">
      <c r="B1322" s="221"/>
      <c r="C1322" s="222"/>
      <c r="D1322" s="212" t="s">
        <v>150</v>
      </c>
      <c r="E1322" s="223" t="s">
        <v>1</v>
      </c>
      <c r="F1322" s="224" t="s">
        <v>80</v>
      </c>
      <c r="G1322" s="222"/>
      <c r="H1322" s="225">
        <v>2</v>
      </c>
      <c r="I1322" s="226"/>
      <c r="J1322" s="222"/>
      <c r="K1322" s="222"/>
      <c r="L1322" s="227"/>
      <c r="M1322" s="228"/>
      <c r="N1322" s="229"/>
      <c r="O1322" s="229"/>
      <c r="P1322" s="229"/>
      <c r="Q1322" s="229"/>
      <c r="R1322" s="229"/>
      <c r="S1322" s="229"/>
      <c r="T1322" s="230"/>
      <c r="AT1322" s="231" t="s">
        <v>150</v>
      </c>
      <c r="AU1322" s="231" t="s">
        <v>80</v>
      </c>
      <c r="AV1322" s="12" t="s">
        <v>80</v>
      </c>
      <c r="AW1322" s="12" t="s">
        <v>35</v>
      </c>
      <c r="AX1322" s="12" t="s">
        <v>78</v>
      </c>
      <c r="AY1322" s="231" t="s">
        <v>141</v>
      </c>
    </row>
    <row r="1323" s="1" customFormat="1" ht="14.4" customHeight="1">
      <c r="B1323" s="37"/>
      <c r="C1323" s="198" t="s">
        <v>1336</v>
      </c>
      <c r="D1323" s="198" t="s">
        <v>143</v>
      </c>
      <c r="E1323" s="199" t="s">
        <v>1337</v>
      </c>
      <c r="F1323" s="200" t="s">
        <v>1338</v>
      </c>
      <c r="G1323" s="201" t="s">
        <v>891</v>
      </c>
      <c r="H1323" s="202">
        <v>4</v>
      </c>
      <c r="I1323" s="203"/>
      <c r="J1323" s="204">
        <f>ROUND(I1323*H1323,2)</f>
        <v>0</v>
      </c>
      <c r="K1323" s="200" t="s">
        <v>1</v>
      </c>
      <c r="L1323" s="42"/>
      <c r="M1323" s="205" t="s">
        <v>1</v>
      </c>
      <c r="N1323" s="206" t="s">
        <v>44</v>
      </c>
      <c r="O1323" s="78"/>
      <c r="P1323" s="207">
        <f>O1323*H1323</f>
        <v>0</v>
      </c>
      <c r="Q1323" s="207">
        <v>0</v>
      </c>
      <c r="R1323" s="207">
        <f>Q1323*H1323</f>
        <v>0</v>
      </c>
      <c r="S1323" s="207">
        <v>0</v>
      </c>
      <c r="T1323" s="208">
        <f>S1323*H1323</f>
        <v>0</v>
      </c>
      <c r="AR1323" s="16" t="s">
        <v>148</v>
      </c>
      <c r="AT1323" s="16" t="s">
        <v>143</v>
      </c>
      <c r="AU1323" s="16" t="s">
        <v>80</v>
      </c>
      <c r="AY1323" s="16" t="s">
        <v>141</v>
      </c>
      <c r="BE1323" s="209">
        <f>IF(N1323="základní",J1323,0)</f>
        <v>0</v>
      </c>
      <c r="BF1323" s="209">
        <f>IF(N1323="snížená",J1323,0)</f>
        <v>0</v>
      </c>
      <c r="BG1323" s="209">
        <f>IF(N1323="zákl. přenesená",J1323,0)</f>
        <v>0</v>
      </c>
      <c r="BH1323" s="209">
        <f>IF(N1323="sníž. přenesená",J1323,0)</f>
        <v>0</v>
      </c>
      <c r="BI1323" s="209">
        <f>IF(N1323="nulová",J1323,0)</f>
        <v>0</v>
      </c>
      <c r="BJ1323" s="16" t="s">
        <v>78</v>
      </c>
      <c r="BK1323" s="209">
        <f>ROUND(I1323*H1323,2)</f>
        <v>0</v>
      </c>
      <c r="BL1323" s="16" t="s">
        <v>148</v>
      </c>
      <c r="BM1323" s="16" t="s">
        <v>1339</v>
      </c>
    </row>
    <row r="1324" s="11" customFormat="1">
      <c r="B1324" s="210"/>
      <c r="C1324" s="211"/>
      <c r="D1324" s="212" t="s">
        <v>150</v>
      </c>
      <c r="E1324" s="213" t="s">
        <v>1</v>
      </c>
      <c r="F1324" s="214" t="s">
        <v>629</v>
      </c>
      <c r="G1324" s="211"/>
      <c r="H1324" s="213" t="s">
        <v>1</v>
      </c>
      <c r="I1324" s="215"/>
      <c r="J1324" s="211"/>
      <c r="K1324" s="211"/>
      <c r="L1324" s="216"/>
      <c r="M1324" s="217"/>
      <c r="N1324" s="218"/>
      <c r="O1324" s="218"/>
      <c r="P1324" s="218"/>
      <c r="Q1324" s="218"/>
      <c r="R1324" s="218"/>
      <c r="S1324" s="218"/>
      <c r="T1324" s="219"/>
      <c r="AT1324" s="220" t="s">
        <v>150</v>
      </c>
      <c r="AU1324" s="220" t="s">
        <v>80</v>
      </c>
      <c r="AV1324" s="11" t="s">
        <v>78</v>
      </c>
      <c r="AW1324" s="11" t="s">
        <v>35</v>
      </c>
      <c r="AX1324" s="11" t="s">
        <v>73</v>
      </c>
      <c r="AY1324" s="220" t="s">
        <v>141</v>
      </c>
    </row>
    <row r="1325" s="11" customFormat="1">
      <c r="B1325" s="210"/>
      <c r="C1325" s="211"/>
      <c r="D1325" s="212" t="s">
        <v>150</v>
      </c>
      <c r="E1325" s="213" t="s">
        <v>1</v>
      </c>
      <c r="F1325" s="214" t="s">
        <v>630</v>
      </c>
      <c r="G1325" s="211"/>
      <c r="H1325" s="213" t="s">
        <v>1</v>
      </c>
      <c r="I1325" s="215"/>
      <c r="J1325" s="211"/>
      <c r="K1325" s="211"/>
      <c r="L1325" s="216"/>
      <c r="M1325" s="217"/>
      <c r="N1325" s="218"/>
      <c r="O1325" s="218"/>
      <c r="P1325" s="218"/>
      <c r="Q1325" s="218"/>
      <c r="R1325" s="218"/>
      <c r="S1325" s="218"/>
      <c r="T1325" s="219"/>
      <c r="AT1325" s="220" t="s">
        <v>150</v>
      </c>
      <c r="AU1325" s="220" t="s">
        <v>80</v>
      </c>
      <c r="AV1325" s="11" t="s">
        <v>78</v>
      </c>
      <c r="AW1325" s="11" t="s">
        <v>35</v>
      </c>
      <c r="AX1325" s="11" t="s">
        <v>73</v>
      </c>
      <c r="AY1325" s="220" t="s">
        <v>141</v>
      </c>
    </row>
    <row r="1326" s="11" customFormat="1">
      <c r="B1326" s="210"/>
      <c r="C1326" s="211"/>
      <c r="D1326" s="212" t="s">
        <v>150</v>
      </c>
      <c r="E1326" s="213" t="s">
        <v>1</v>
      </c>
      <c r="F1326" s="214" t="s">
        <v>1313</v>
      </c>
      <c r="G1326" s="211"/>
      <c r="H1326" s="213" t="s">
        <v>1</v>
      </c>
      <c r="I1326" s="215"/>
      <c r="J1326" s="211"/>
      <c r="K1326" s="211"/>
      <c r="L1326" s="216"/>
      <c r="M1326" s="217"/>
      <c r="N1326" s="218"/>
      <c r="O1326" s="218"/>
      <c r="P1326" s="218"/>
      <c r="Q1326" s="218"/>
      <c r="R1326" s="218"/>
      <c r="S1326" s="218"/>
      <c r="T1326" s="219"/>
      <c r="AT1326" s="220" t="s">
        <v>150</v>
      </c>
      <c r="AU1326" s="220" t="s">
        <v>80</v>
      </c>
      <c r="AV1326" s="11" t="s">
        <v>78</v>
      </c>
      <c r="AW1326" s="11" t="s">
        <v>35</v>
      </c>
      <c r="AX1326" s="11" t="s">
        <v>73</v>
      </c>
      <c r="AY1326" s="220" t="s">
        <v>141</v>
      </c>
    </row>
    <row r="1327" s="11" customFormat="1">
      <c r="B1327" s="210"/>
      <c r="C1327" s="211"/>
      <c r="D1327" s="212" t="s">
        <v>150</v>
      </c>
      <c r="E1327" s="213" t="s">
        <v>1</v>
      </c>
      <c r="F1327" s="214" t="s">
        <v>1314</v>
      </c>
      <c r="G1327" s="211"/>
      <c r="H1327" s="213" t="s">
        <v>1</v>
      </c>
      <c r="I1327" s="215"/>
      <c r="J1327" s="211"/>
      <c r="K1327" s="211"/>
      <c r="L1327" s="216"/>
      <c r="M1327" s="217"/>
      <c r="N1327" s="218"/>
      <c r="O1327" s="218"/>
      <c r="P1327" s="218"/>
      <c r="Q1327" s="218"/>
      <c r="R1327" s="218"/>
      <c r="S1327" s="218"/>
      <c r="T1327" s="219"/>
      <c r="AT1327" s="220" t="s">
        <v>150</v>
      </c>
      <c r="AU1327" s="220" t="s">
        <v>80</v>
      </c>
      <c r="AV1327" s="11" t="s">
        <v>78</v>
      </c>
      <c r="AW1327" s="11" t="s">
        <v>35</v>
      </c>
      <c r="AX1327" s="11" t="s">
        <v>73</v>
      </c>
      <c r="AY1327" s="220" t="s">
        <v>141</v>
      </c>
    </row>
    <row r="1328" s="11" customFormat="1">
      <c r="B1328" s="210"/>
      <c r="C1328" s="211"/>
      <c r="D1328" s="212" t="s">
        <v>150</v>
      </c>
      <c r="E1328" s="213" t="s">
        <v>1</v>
      </c>
      <c r="F1328" s="214" t="s">
        <v>631</v>
      </c>
      <c r="G1328" s="211"/>
      <c r="H1328" s="213" t="s">
        <v>1</v>
      </c>
      <c r="I1328" s="215"/>
      <c r="J1328" s="211"/>
      <c r="K1328" s="211"/>
      <c r="L1328" s="216"/>
      <c r="M1328" s="217"/>
      <c r="N1328" s="218"/>
      <c r="O1328" s="218"/>
      <c r="P1328" s="218"/>
      <c r="Q1328" s="218"/>
      <c r="R1328" s="218"/>
      <c r="S1328" s="218"/>
      <c r="T1328" s="219"/>
      <c r="AT1328" s="220" t="s">
        <v>150</v>
      </c>
      <c r="AU1328" s="220" t="s">
        <v>80</v>
      </c>
      <c r="AV1328" s="11" t="s">
        <v>78</v>
      </c>
      <c r="AW1328" s="11" t="s">
        <v>35</v>
      </c>
      <c r="AX1328" s="11" t="s">
        <v>73</v>
      </c>
      <c r="AY1328" s="220" t="s">
        <v>141</v>
      </c>
    </row>
    <row r="1329" s="11" customFormat="1">
      <c r="B1329" s="210"/>
      <c r="C1329" s="211"/>
      <c r="D1329" s="212" t="s">
        <v>150</v>
      </c>
      <c r="E1329" s="213" t="s">
        <v>1</v>
      </c>
      <c r="F1329" s="214" t="s">
        <v>1315</v>
      </c>
      <c r="G1329" s="211"/>
      <c r="H1329" s="213" t="s">
        <v>1</v>
      </c>
      <c r="I1329" s="215"/>
      <c r="J1329" s="211"/>
      <c r="K1329" s="211"/>
      <c r="L1329" s="216"/>
      <c r="M1329" s="217"/>
      <c r="N1329" s="218"/>
      <c r="O1329" s="218"/>
      <c r="P1329" s="218"/>
      <c r="Q1329" s="218"/>
      <c r="R1329" s="218"/>
      <c r="S1329" s="218"/>
      <c r="T1329" s="219"/>
      <c r="AT1329" s="220" t="s">
        <v>150</v>
      </c>
      <c r="AU1329" s="220" t="s">
        <v>80</v>
      </c>
      <c r="AV1329" s="11" t="s">
        <v>78</v>
      </c>
      <c r="AW1329" s="11" t="s">
        <v>35</v>
      </c>
      <c r="AX1329" s="11" t="s">
        <v>73</v>
      </c>
      <c r="AY1329" s="220" t="s">
        <v>141</v>
      </c>
    </row>
    <row r="1330" s="12" customFormat="1">
      <c r="B1330" s="221"/>
      <c r="C1330" s="222"/>
      <c r="D1330" s="212" t="s">
        <v>150</v>
      </c>
      <c r="E1330" s="223" t="s">
        <v>1</v>
      </c>
      <c r="F1330" s="224" t="s">
        <v>148</v>
      </c>
      <c r="G1330" s="222"/>
      <c r="H1330" s="225">
        <v>4</v>
      </c>
      <c r="I1330" s="226"/>
      <c r="J1330" s="222"/>
      <c r="K1330" s="222"/>
      <c r="L1330" s="227"/>
      <c r="M1330" s="228"/>
      <c r="N1330" s="229"/>
      <c r="O1330" s="229"/>
      <c r="P1330" s="229"/>
      <c r="Q1330" s="229"/>
      <c r="R1330" s="229"/>
      <c r="S1330" s="229"/>
      <c r="T1330" s="230"/>
      <c r="AT1330" s="231" t="s">
        <v>150</v>
      </c>
      <c r="AU1330" s="231" t="s">
        <v>80</v>
      </c>
      <c r="AV1330" s="12" t="s">
        <v>80</v>
      </c>
      <c r="AW1330" s="12" t="s">
        <v>35</v>
      </c>
      <c r="AX1330" s="12" t="s">
        <v>78</v>
      </c>
      <c r="AY1330" s="231" t="s">
        <v>141</v>
      </c>
    </row>
    <row r="1331" s="1" customFormat="1" ht="14.4" customHeight="1">
      <c r="B1331" s="37"/>
      <c r="C1331" s="198" t="s">
        <v>1340</v>
      </c>
      <c r="D1331" s="198" t="s">
        <v>143</v>
      </c>
      <c r="E1331" s="199" t="s">
        <v>1341</v>
      </c>
      <c r="F1331" s="200" t="s">
        <v>1342</v>
      </c>
      <c r="G1331" s="201" t="s">
        <v>891</v>
      </c>
      <c r="H1331" s="202">
        <v>2</v>
      </c>
      <c r="I1331" s="203"/>
      <c r="J1331" s="204">
        <f>ROUND(I1331*H1331,2)</f>
        <v>0</v>
      </c>
      <c r="K1331" s="200" t="s">
        <v>1</v>
      </c>
      <c r="L1331" s="42"/>
      <c r="M1331" s="205" t="s">
        <v>1</v>
      </c>
      <c r="N1331" s="206" t="s">
        <v>44</v>
      </c>
      <c r="O1331" s="78"/>
      <c r="P1331" s="207">
        <f>O1331*H1331</f>
        <v>0</v>
      </c>
      <c r="Q1331" s="207">
        <v>0</v>
      </c>
      <c r="R1331" s="207">
        <f>Q1331*H1331</f>
        <v>0</v>
      </c>
      <c r="S1331" s="207">
        <v>0</v>
      </c>
      <c r="T1331" s="208">
        <f>S1331*H1331</f>
        <v>0</v>
      </c>
      <c r="AR1331" s="16" t="s">
        <v>148</v>
      </c>
      <c r="AT1331" s="16" t="s">
        <v>143</v>
      </c>
      <c r="AU1331" s="16" t="s">
        <v>80</v>
      </c>
      <c r="AY1331" s="16" t="s">
        <v>141</v>
      </c>
      <c r="BE1331" s="209">
        <f>IF(N1331="základní",J1331,0)</f>
        <v>0</v>
      </c>
      <c r="BF1331" s="209">
        <f>IF(N1331="snížená",J1331,0)</f>
        <v>0</v>
      </c>
      <c r="BG1331" s="209">
        <f>IF(N1331="zákl. přenesená",J1331,0)</f>
        <v>0</v>
      </c>
      <c r="BH1331" s="209">
        <f>IF(N1331="sníž. přenesená",J1331,0)</f>
        <v>0</v>
      </c>
      <c r="BI1331" s="209">
        <f>IF(N1331="nulová",J1331,0)</f>
        <v>0</v>
      </c>
      <c r="BJ1331" s="16" t="s">
        <v>78</v>
      </c>
      <c r="BK1331" s="209">
        <f>ROUND(I1331*H1331,2)</f>
        <v>0</v>
      </c>
      <c r="BL1331" s="16" t="s">
        <v>148</v>
      </c>
      <c r="BM1331" s="16" t="s">
        <v>1343</v>
      </c>
    </row>
    <row r="1332" s="11" customFormat="1">
      <c r="B1332" s="210"/>
      <c r="C1332" s="211"/>
      <c r="D1332" s="212" t="s">
        <v>150</v>
      </c>
      <c r="E1332" s="213" t="s">
        <v>1</v>
      </c>
      <c r="F1332" s="214" t="s">
        <v>629</v>
      </c>
      <c r="G1332" s="211"/>
      <c r="H1332" s="213" t="s">
        <v>1</v>
      </c>
      <c r="I1332" s="215"/>
      <c r="J1332" s="211"/>
      <c r="K1332" s="211"/>
      <c r="L1332" s="216"/>
      <c r="M1332" s="217"/>
      <c r="N1332" s="218"/>
      <c r="O1332" s="218"/>
      <c r="P1332" s="218"/>
      <c r="Q1332" s="218"/>
      <c r="R1332" s="218"/>
      <c r="S1332" s="218"/>
      <c r="T1332" s="219"/>
      <c r="AT1332" s="220" t="s">
        <v>150</v>
      </c>
      <c r="AU1332" s="220" t="s">
        <v>80</v>
      </c>
      <c r="AV1332" s="11" t="s">
        <v>78</v>
      </c>
      <c r="AW1332" s="11" t="s">
        <v>35</v>
      </c>
      <c r="AX1332" s="11" t="s">
        <v>73</v>
      </c>
      <c r="AY1332" s="220" t="s">
        <v>141</v>
      </c>
    </row>
    <row r="1333" s="11" customFormat="1">
      <c r="B1333" s="210"/>
      <c r="C1333" s="211"/>
      <c r="D1333" s="212" t="s">
        <v>150</v>
      </c>
      <c r="E1333" s="213" t="s">
        <v>1</v>
      </c>
      <c r="F1333" s="214" t="s">
        <v>630</v>
      </c>
      <c r="G1333" s="211"/>
      <c r="H1333" s="213" t="s">
        <v>1</v>
      </c>
      <c r="I1333" s="215"/>
      <c r="J1333" s="211"/>
      <c r="K1333" s="211"/>
      <c r="L1333" s="216"/>
      <c r="M1333" s="217"/>
      <c r="N1333" s="218"/>
      <c r="O1333" s="218"/>
      <c r="P1333" s="218"/>
      <c r="Q1333" s="218"/>
      <c r="R1333" s="218"/>
      <c r="S1333" s="218"/>
      <c r="T1333" s="219"/>
      <c r="AT1333" s="220" t="s">
        <v>150</v>
      </c>
      <c r="AU1333" s="220" t="s">
        <v>80</v>
      </c>
      <c r="AV1333" s="11" t="s">
        <v>78</v>
      </c>
      <c r="AW1333" s="11" t="s">
        <v>35</v>
      </c>
      <c r="AX1333" s="11" t="s">
        <v>73</v>
      </c>
      <c r="AY1333" s="220" t="s">
        <v>141</v>
      </c>
    </row>
    <row r="1334" s="11" customFormat="1">
      <c r="B1334" s="210"/>
      <c r="C1334" s="211"/>
      <c r="D1334" s="212" t="s">
        <v>150</v>
      </c>
      <c r="E1334" s="213" t="s">
        <v>1</v>
      </c>
      <c r="F1334" s="214" t="s">
        <v>1313</v>
      </c>
      <c r="G1334" s="211"/>
      <c r="H1334" s="213" t="s">
        <v>1</v>
      </c>
      <c r="I1334" s="215"/>
      <c r="J1334" s="211"/>
      <c r="K1334" s="211"/>
      <c r="L1334" s="216"/>
      <c r="M1334" s="217"/>
      <c r="N1334" s="218"/>
      <c r="O1334" s="218"/>
      <c r="P1334" s="218"/>
      <c r="Q1334" s="218"/>
      <c r="R1334" s="218"/>
      <c r="S1334" s="218"/>
      <c r="T1334" s="219"/>
      <c r="AT1334" s="220" t="s">
        <v>150</v>
      </c>
      <c r="AU1334" s="220" t="s">
        <v>80</v>
      </c>
      <c r="AV1334" s="11" t="s">
        <v>78</v>
      </c>
      <c r="AW1334" s="11" t="s">
        <v>35</v>
      </c>
      <c r="AX1334" s="11" t="s">
        <v>73</v>
      </c>
      <c r="AY1334" s="220" t="s">
        <v>141</v>
      </c>
    </row>
    <row r="1335" s="11" customFormat="1">
      <c r="B1335" s="210"/>
      <c r="C1335" s="211"/>
      <c r="D1335" s="212" t="s">
        <v>150</v>
      </c>
      <c r="E1335" s="213" t="s">
        <v>1</v>
      </c>
      <c r="F1335" s="214" t="s">
        <v>1314</v>
      </c>
      <c r="G1335" s="211"/>
      <c r="H1335" s="213" t="s">
        <v>1</v>
      </c>
      <c r="I1335" s="215"/>
      <c r="J1335" s="211"/>
      <c r="K1335" s="211"/>
      <c r="L1335" s="216"/>
      <c r="M1335" s="217"/>
      <c r="N1335" s="218"/>
      <c r="O1335" s="218"/>
      <c r="P1335" s="218"/>
      <c r="Q1335" s="218"/>
      <c r="R1335" s="218"/>
      <c r="S1335" s="218"/>
      <c r="T1335" s="219"/>
      <c r="AT1335" s="220" t="s">
        <v>150</v>
      </c>
      <c r="AU1335" s="220" t="s">
        <v>80</v>
      </c>
      <c r="AV1335" s="11" t="s">
        <v>78</v>
      </c>
      <c r="AW1335" s="11" t="s">
        <v>35</v>
      </c>
      <c r="AX1335" s="11" t="s">
        <v>73</v>
      </c>
      <c r="AY1335" s="220" t="s">
        <v>141</v>
      </c>
    </row>
    <row r="1336" s="11" customFormat="1">
      <c r="B1336" s="210"/>
      <c r="C1336" s="211"/>
      <c r="D1336" s="212" t="s">
        <v>150</v>
      </c>
      <c r="E1336" s="213" t="s">
        <v>1</v>
      </c>
      <c r="F1336" s="214" t="s">
        <v>631</v>
      </c>
      <c r="G1336" s="211"/>
      <c r="H1336" s="213" t="s">
        <v>1</v>
      </c>
      <c r="I1336" s="215"/>
      <c r="J1336" s="211"/>
      <c r="K1336" s="211"/>
      <c r="L1336" s="216"/>
      <c r="M1336" s="217"/>
      <c r="N1336" s="218"/>
      <c r="O1336" s="218"/>
      <c r="P1336" s="218"/>
      <c r="Q1336" s="218"/>
      <c r="R1336" s="218"/>
      <c r="S1336" s="218"/>
      <c r="T1336" s="219"/>
      <c r="AT1336" s="220" t="s">
        <v>150</v>
      </c>
      <c r="AU1336" s="220" t="s">
        <v>80</v>
      </c>
      <c r="AV1336" s="11" t="s">
        <v>78</v>
      </c>
      <c r="AW1336" s="11" t="s">
        <v>35</v>
      </c>
      <c r="AX1336" s="11" t="s">
        <v>73</v>
      </c>
      <c r="AY1336" s="220" t="s">
        <v>141</v>
      </c>
    </row>
    <row r="1337" s="11" customFormat="1">
      <c r="B1337" s="210"/>
      <c r="C1337" s="211"/>
      <c r="D1337" s="212" t="s">
        <v>150</v>
      </c>
      <c r="E1337" s="213" t="s">
        <v>1</v>
      </c>
      <c r="F1337" s="214" t="s">
        <v>1315</v>
      </c>
      <c r="G1337" s="211"/>
      <c r="H1337" s="213" t="s">
        <v>1</v>
      </c>
      <c r="I1337" s="215"/>
      <c r="J1337" s="211"/>
      <c r="K1337" s="211"/>
      <c r="L1337" s="216"/>
      <c r="M1337" s="217"/>
      <c r="N1337" s="218"/>
      <c r="O1337" s="218"/>
      <c r="P1337" s="218"/>
      <c r="Q1337" s="218"/>
      <c r="R1337" s="218"/>
      <c r="S1337" s="218"/>
      <c r="T1337" s="219"/>
      <c r="AT1337" s="220" t="s">
        <v>150</v>
      </c>
      <c r="AU1337" s="220" t="s">
        <v>80</v>
      </c>
      <c r="AV1337" s="11" t="s">
        <v>78</v>
      </c>
      <c r="AW1337" s="11" t="s">
        <v>35</v>
      </c>
      <c r="AX1337" s="11" t="s">
        <v>73</v>
      </c>
      <c r="AY1337" s="220" t="s">
        <v>141</v>
      </c>
    </row>
    <row r="1338" s="12" customFormat="1">
      <c r="B1338" s="221"/>
      <c r="C1338" s="222"/>
      <c r="D1338" s="212" t="s">
        <v>150</v>
      </c>
      <c r="E1338" s="223" t="s">
        <v>1</v>
      </c>
      <c r="F1338" s="224" t="s">
        <v>80</v>
      </c>
      <c r="G1338" s="222"/>
      <c r="H1338" s="225">
        <v>2</v>
      </c>
      <c r="I1338" s="226"/>
      <c r="J1338" s="222"/>
      <c r="K1338" s="222"/>
      <c r="L1338" s="227"/>
      <c r="M1338" s="228"/>
      <c r="N1338" s="229"/>
      <c r="O1338" s="229"/>
      <c r="P1338" s="229"/>
      <c r="Q1338" s="229"/>
      <c r="R1338" s="229"/>
      <c r="S1338" s="229"/>
      <c r="T1338" s="230"/>
      <c r="AT1338" s="231" t="s">
        <v>150</v>
      </c>
      <c r="AU1338" s="231" t="s">
        <v>80</v>
      </c>
      <c r="AV1338" s="12" t="s">
        <v>80</v>
      </c>
      <c r="AW1338" s="12" t="s">
        <v>35</v>
      </c>
      <c r="AX1338" s="12" t="s">
        <v>78</v>
      </c>
      <c r="AY1338" s="231" t="s">
        <v>141</v>
      </c>
    </row>
    <row r="1339" s="1" customFormat="1" ht="14.4" customHeight="1">
      <c r="B1339" s="37"/>
      <c r="C1339" s="198" t="s">
        <v>1344</v>
      </c>
      <c r="D1339" s="198" t="s">
        <v>143</v>
      </c>
      <c r="E1339" s="199" t="s">
        <v>1345</v>
      </c>
      <c r="F1339" s="200" t="s">
        <v>1346</v>
      </c>
      <c r="G1339" s="201" t="s">
        <v>891</v>
      </c>
      <c r="H1339" s="202">
        <v>4</v>
      </c>
      <c r="I1339" s="203"/>
      <c r="J1339" s="204">
        <f>ROUND(I1339*H1339,2)</f>
        <v>0</v>
      </c>
      <c r="K1339" s="200" t="s">
        <v>1</v>
      </c>
      <c r="L1339" s="42"/>
      <c r="M1339" s="205" t="s">
        <v>1</v>
      </c>
      <c r="N1339" s="206" t="s">
        <v>44</v>
      </c>
      <c r="O1339" s="78"/>
      <c r="P1339" s="207">
        <f>O1339*H1339</f>
        <v>0</v>
      </c>
      <c r="Q1339" s="207">
        <v>0</v>
      </c>
      <c r="R1339" s="207">
        <f>Q1339*H1339</f>
        <v>0</v>
      </c>
      <c r="S1339" s="207">
        <v>0</v>
      </c>
      <c r="T1339" s="208">
        <f>S1339*H1339</f>
        <v>0</v>
      </c>
      <c r="AR1339" s="16" t="s">
        <v>148</v>
      </c>
      <c r="AT1339" s="16" t="s">
        <v>143</v>
      </c>
      <c r="AU1339" s="16" t="s">
        <v>80</v>
      </c>
      <c r="AY1339" s="16" t="s">
        <v>141</v>
      </c>
      <c r="BE1339" s="209">
        <f>IF(N1339="základní",J1339,0)</f>
        <v>0</v>
      </c>
      <c r="BF1339" s="209">
        <f>IF(N1339="snížená",J1339,0)</f>
        <v>0</v>
      </c>
      <c r="BG1339" s="209">
        <f>IF(N1339="zákl. přenesená",J1339,0)</f>
        <v>0</v>
      </c>
      <c r="BH1339" s="209">
        <f>IF(N1339="sníž. přenesená",J1339,0)</f>
        <v>0</v>
      </c>
      <c r="BI1339" s="209">
        <f>IF(N1339="nulová",J1339,0)</f>
        <v>0</v>
      </c>
      <c r="BJ1339" s="16" t="s">
        <v>78</v>
      </c>
      <c r="BK1339" s="209">
        <f>ROUND(I1339*H1339,2)</f>
        <v>0</v>
      </c>
      <c r="BL1339" s="16" t="s">
        <v>148</v>
      </c>
      <c r="BM1339" s="16" t="s">
        <v>1347</v>
      </c>
    </row>
    <row r="1340" s="11" customFormat="1">
      <c r="B1340" s="210"/>
      <c r="C1340" s="211"/>
      <c r="D1340" s="212" t="s">
        <v>150</v>
      </c>
      <c r="E1340" s="213" t="s">
        <v>1</v>
      </c>
      <c r="F1340" s="214" t="s">
        <v>629</v>
      </c>
      <c r="G1340" s="211"/>
      <c r="H1340" s="213" t="s">
        <v>1</v>
      </c>
      <c r="I1340" s="215"/>
      <c r="J1340" s="211"/>
      <c r="K1340" s="211"/>
      <c r="L1340" s="216"/>
      <c r="M1340" s="217"/>
      <c r="N1340" s="218"/>
      <c r="O1340" s="218"/>
      <c r="P1340" s="218"/>
      <c r="Q1340" s="218"/>
      <c r="R1340" s="218"/>
      <c r="S1340" s="218"/>
      <c r="T1340" s="219"/>
      <c r="AT1340" s="220" t="s">
        <v>150</v>
      </c>
      <c r="AU1340" s="220" t="s">
        <v>80</v>
      </c>
      <c r="AV1340" s="11" t="s">
        <v>78</v>
      </c>
      <c r="AW1340" s="11" t="s">
        <v>35</v>
      </c>
      <c r="AX1340" s="11" t="s">
        <v>73</v>
      </c>
      <c r="AY1340" s="220" t="s">
        <v>141</v>
      </c>
    </row>
    <row r="1341" s="11" customFormat="1">
      <c r="B1341" s="210"/>
      <c r="C1341" s="211"/>
      <c r="D1341" s="212" t="s">
        <v>150</v>
      </c>
      <c r="E1341" s="213" t="s">
        <v>1</v>
      </c>
      <c r="F1341" s="214" t="s">
        <v>630</v>
      </c>
      <c r="G1341" s="211"/>
      <c r="H1341" s="213" t="s">
        <v>1</v>
      </c>
      <c r="I1341" s="215"/>
      <c r="J1341" s="211"/>
      <c r="K1341" s="211"/>
      <c r="L1341" s="216"/>
      <c r="M1341" s="217"/>
      <c r="N1341" s="218"/>
      <c r="O1341" s="218"/>
      <c r="P1341" s="218"/>
      <c r="Q1341" s="218"/>
      <c r="R1341" s="218"/>
      <c r="S1341" s="218"/>
      <c r="T1341" s="219"/>
      <c r="AT1341" s="220" t="s">
        <v>150</v>
      </c>
      <c r="AU1341" s="220" t="s">
        <v>80</v>
      </c>
      <c r="AV1341" s="11" t="s">
        <v>78</v>
      </c>
      <c r="AW1341" s="11" t="s">
        <v>35</v>
      </c>
      <c r="AX1341" s="11" t="s">
        <v>73</v>
      </c>
      <c r="AY1341" s="220" t="s">
        <v>141</v>
      </c>
    </row>
    <row r="1342" s="11" customFormat="1">
      <c r="B1342" s="210"/>
      <c r="C1342" s="211"/>
      <c r="D1342" s="212" t="s">
        <v>150</v>
      </c>
      <c r="E1342" s="213" t="s">
        <v>1</v>
      </c>
      <c r="F1342" s="214" t="s">
        <v>1313</v>
      </c>
      <c r="G1342" s="211"/>
      <c r="H1342" s="213" t="s">
        <v>1</v>
      </c>
      <c r="I1342" s="215"/>
      <c r="J1342" s="211"/>
      <c r="K1342" s="211"/>
      <c r="L1342" s="216"/>
      <c r="M1342" s="217"/>
      <c r="N1342" s="218"/>
      <c r="O1342" s="218"/>
      <c r="P1342" s="218"/>
      <c r="Q1342" s="218"/>
      <c r="R1342" s="218"/>
      <c r="S1342" s="218"/>
      <c r="T1342" s="219"/>
      <c r="AT1342" s="220" t="s">
        <v>150</v>
      </c>
      <c r="AU1342" s="220" t="s">
        <v>80</v>
      </c>
      <c r="AV1342" s="11" t="s">
        <v>78</v>
      </c>
      <c r="AW1342" s="11" t="s">
        <v>35</v>
      </c>
      <c r="AX1342" s="11" t="s">
        <v>73</v>
      </c>
      <c r="AY1342" s="220" t="s">
        <v>141</v>
      </c>
    </row>
    <row r="1343" s="11" customFormat="1">
      <c r="B1343" s="210"/>
      <c r="C1343" s="211"/>
      <c r="D1343" s="212" t="s">
        <v>150</v>
      </c>
      <c r="E1343" s="213" t="s">
        <v>1</v>
      </c>
      <c r="F1343" s="214" t="s">
        <v>1314</v>
      </c>
      <c r="G1343" s="211"/>
      <c r="H1343" s="213" t="s">
        <v>1</v>
      </c>
      <c r="I1343" s="215"/>
      <c r="J1343" s="211"/>
      <c r="K1343" s="211"/>
      <c r="L1343" s="216"/>
      <c r="M1343" s="217"/>
      <c r="N1343" s="218"/>
      <c r="O1343" s="218"/>
      <c r="P1343" s="218"/>
      <c r="Q1343" s="218"/>
      <c r="R1343" s="218"/>
      <c r="S1343" s="218"/>
      <c r="T1343" s="219"/>
      <c r="AT1343" s="220" t="s">
        <v>150</v>
      </c>
      <c r="AU1343" s="220" t="s">
        <v>80</v>
      </c>
      <c r="AV1343" s="11" t="s">
        <v>78</v>
      </c>
      <c r="AW1343" s="11" t="s">
        <v>35</v>
      </c>
      <c r="AX1343" s="11" t="s">
        <v>73</v>
      </c>
      <c r="AY1343" s="220" t="s">
        <v>141</v>
      </c>
    </row>
    <row r="1344" s="11" customFormat="1">
      <c r="B1344" s="210"/>
      <c r="C1344" s="211"/>
      <c r="D1344" s="212" t="s">
        <v>150</v>
      </c>
      <c r="E1344" s="213" t="s">
        <v>1</v>
      </c>
      <c r="F1344" s="214" t="s">
        <v>631</v>
      </c>
      <c r="G1344" s="211"/>
      <c r="H1344" s="213" t="s">
        <v>1</v>
      </c>
      <c r="I1344" s="215"/>
      <c r="J1344" s="211"/>
      <c r="K1344" s="211"/>
      <c r="L1344" s="216"/>
      <c r="M1344" s="217"/>
      <c r="N1344" s="218"/>
      <c r="O1344" s="218"/>
      <c r="P1344" s="218"/>
      <c r="Q1344" s="218"/>
      <c r="R1344" s="218"/>
      <c r="S1344" s="218"/>
      <c r="T1344" s="219"/>
      <c r="AT1344" s="220" t="s">
        <v>150</v>
      </c>
      <c r="AU1344" s="220" t="s">
        <v>80</v>
      </c>
      <c r="AV1344" s="11" t="s">
        <v>78</v>
      </c>
      <c r="AW1344" s="11" t="s">
        <v>35</v>
      </c>
      <c r="AX1344" s="11" t="s">
        <v>73</v>
      </c>
      <c r="AY1344" s="220" t="s">
        <v>141</v>
      </c>
    </row>
    <row r="1345" s="11" customFormat="1">
      <c r="B1345" s="210"/>
      <c r="C1345" s="211"/>
      <c r="D1345" s="212" t="s">
        <v>150</v>
      </c>
      <c r="E1345" s="213" t="s">
        <v>1</v>
      </c>
      <c r="F1345" s="214" t="s">
        <v>1315</v>
      </c>
      <c r="G1345" s="211"/>
      <c r="H1345" s="213" t="s">
        <v>1</v>
      </c>
      <c r="I1345" s="215"/>
      <c r="J1345" s="211"/>
      <c r="K1345" s="211"/>
      <c r="L1345" s="216"/>
      <c r="M1345" s="217"/>
      <c r="N1345" s="218"/>
      <c r="O1345" s="218"/>
      <c r="P1345" s="218"/>
      <c r="Q1345" s="218"/>
      <c r="R1345" s="218"/>
      <c r="S1345" s="218"/>
      <c r="T1345" s="219"/>
      <c r="AT1345" s="220" t="s">
        <v>150</v>
      </c>
      <c r="AU1345" s="220" t="s">
        <v>80</v>
      </c>
      <c r="AV1345" s="11" t="s">
        <v>78</v>
      </c>
      <c r="AW1345" s="11" t="s">
        <v>35</v>
      </c>
      <c r="AX1345" s="11" t="s">
        <v>73</v>
      </c>
      <c r="AY1345" s="220" t="s">
        <v>141</v>
      </c>
    </row>
    <row r="1346" s="12" customFormat="1">
      <c r="B1346" s="221"/>
      <c r="C1346" s="222"/>
      <c r="D1346" s="212" t="s">
        <v>150</v>
      </c>
      <c r="E1346" s="223" t="s">
        <v>1</v>
      </c>
      <c r="F1346" s="224" t="s">
        <v>148</v>
      </c>
      <c r="G1346" s="222"/>
      <c r="H1346" s="225">
        <v>4</v>
      </c>
      <c r="I1346" s="226"/>
      <c r="J1346" s="222"/>
      <c r="K1346" s="222"/>
      <c r="L1346" s="227"/>
      <c r="M1346" s="228"/>
      <c r="N1346" s="229"/>
      <c r="O1346" s="229"/>
      <c r="P1346" s="229"/>
      <c r="Q1346" s="229"/>
      <c r="R1346" s="229"/>
      <c r="S1346" s="229"/>
      <c r="T1346" s="230"/>
      <c r="AT1346" s="231" t="s">
        <v>150</v>
      </c>
      <c r="AU1346" s="231" t="s">
        <v>80</v>
      </c>
      <c r="AV1346" s="12" t="s">
        <v>80</v>
      </c>
      <c r="AW1346" s="12" t="s">
        <v>35</v>
      </c>
      <c r="AX1346" s="12" t="s">
        <v>78</v>
      </c>
      <c r="AY1346" s="231" t="s">
        <v>141</v>
      </c>
    </row>
    <row r="1347" s="1" customFormat="1" ht="14.4" customHeight="1">
      <c r="B1347" s="37"/>
      <c r="C1347" s="198" t="s">
        <v>1348</v>
      </c>
      <c r="D1347" s="198" t="s">
        <v>143</v>
      </c>
      <c r="E1347" s="199" t="s">
        <v>1349</v>
      </c>
      <c r="F1347" s="200" t="s">
        <v>1350</v>
      </c>
      <c r="G1347" s="201" t="s">
        <v>891</v>
      </c>
      <c r="H1347" s="202">
        <v>47</v>
      </c>
      <c r="I1347" s="203"/>
      <c r="J1347" s="204">
        <f>ROUND(I1347*H1347,2)</f>
        <v>0</v>
      </c>
      <c r="K1347" s="200" t="s">
        <v>1</v>
      </c>
      <c r="L1347" s="42"/>
      <c r="M1347" s="205" t="s">
        <v>1</v>
      </c>
      <c r="N1347" s="206" t="s">
        <v>44</v>
      </c>
      <c r="O1347" s="78"/>
      <c r="P1347" s="207">
        <f>O1347*H1347</f>
        <v>0</v>
      </c>
      <c r="Q1347" s="207">
        <v>0</v>
      </c>
      <c r="R1347" s="207">
        <f>Q1347*H1347</f>
        <v>0</v>
      </c>
      <c r="S1347" s="207">
        <v>0</v>
      </c>
      <c r="T1347" s="208">
        <f>S1347*H1347</f>
        <v>0</v>
      </c>
      <c r="AR1347" s="16" t="s">
        <v>148</v>
      </c>
      <c r="AT1347" s="16" t="s">
        <v>143</v>
      </c>
      <c r="AU1347" s="16" t="s">
        <v>80</v>
      </c>
      <c r="AY1347" s="16" t="s">
        <v>141</v>
      </c>
      <c r="BE1347" s="209">
        <f>IF(N1347="základní",J1347,0)</f>
        <v>0</v>
      </c>
      <c r="BF1347" s="209">
        <f>IF(N1347="snížená",J1347,0)</f>
        <v>0</v>
      </c>
      <c r="BG1347" s="209">
        <f>IF(N1347="zákl. přenesená",J1347,0)</f>
        <v>0</v>
      </c>
      <c r="BH1347" s="209">
        <f>IF(N1347="sníž. přenesená",J1347,0)</f>
        <v>0</v>
      </c>
      <c r="BI1347" s="209">
        <f>IF(N1347="nulová",J1347,0)</f>
        <v>0</v>
      </c>
      <c r="BJ1347" s="16" t="s">
        <v>78</v>
      </c>
      <c r="BK1347" s="209">
        <f>ROUND(I1347*H1347,2)</f>
        <v>0</v>
      </c>
      <c r="BL1347" s="16" t="s">
        <v>148</v>
      </c>
      <c r="BM1347" s="16" t="s">
        <v>1351</v>
      </c>
    </row>
    <row r="1348" s="11" customFormat="1">
      <c r="B1348" s="210"/>
      <c r="C1348" s="211"/>
      <c r="D1348" s="212" t="s">
        <v>150</v>
      </c>
      <c r="E1348" s="213" t="s">
        <v>1</v>
      </c>
      <c r="F1348" s="214" t="s">
        <v>629</v>
      </c>
      <c r="G1348" s="211"/>
      <c r="H1348" s="213" t="s">
        <v>1</v>
      </c>
      <c r="I1348" s="215"/>
      <c r="J1348" s="211"/>
      <c r="K1348" s="211"/>
      <c r="L1348" s="216"/>
      <c r="M1348" s="217"/>
      <c r="N1348" s="218"/>
      <c r="O1348" s="218"/>
      <c r="P1348" s="218"/>
      <c r="Q1348" s="218"/>
      <c r="R1348" s="218"/>
      <c r="S1348" s="218"/>
      <c r="T1348" s="219"/>
      <c r="AT1348" s="220" t="s">
        <v>150</v>
      </c>
      <c r="AU1348" s="220" t="s">
        <v>80</v>
      </c>
      <c r="AV1348" s="11" t="s">
        <v>78</v>
      </c>
      <c r="AW1348" s="11" t="s">
        <v>35</v>
      </c>
      <c r="AX1348" s="11" t="s">
        <v>73</v>
      </c>
      <c r="AY1348" s="220" t="s">
        <v>141</v>
      </c>
    </row>
    <row r="1349" s="11" customFormat="1">
      <c r="B1349" s="210"/>
      <c r="C1349" s="211"/>
      <c r="D1349" s="212" t="s">
        <v>150</v>
      </c>
      <c r="E1349" s="213" t="s">
        <v>1</v>
      </c>
      <c r="F1349" s="214" t="s">
        <v>630</v>
      </c>
      <c r="G1349" s="211"/>
      <c r="H1349" s="213" t="s">
        <v>1</v>
      </c>
      <c r="I1349" s="215"/>
      <c r="J1349" s="211"/>
      <c r="K1349" s="211"/>
      <c r="L1349" s="216"/>
      <c r="M1349" s="217"/>
      <c r="N1349" s="218"/>
      <c r="O1349" s="218"/>
      <c r="P1349" s="218"/>
      <c r="Q1349" s="218"/>
      <c r="R1349" s="218"/>
      <c r="S1349" s="218"/>
      <c r="T1349" s="219"/>
      <c r="AT1349" s="220" t="s">
        <v>150</v>
      </c>
      <c r="AU1349" s="220" t="s">
        <v>80</v>
      </c>
      <c r="AV1349" s="11" t="s">
        <v>78</v>
      </c>
      <c r="AW1349" s="11" t="s">
        <v>35</v>
      </c>
      <c r="AX1349" s="11" t="s">
        <v>73</v>
      </c>
      <c r="AY1349" s="220" t="s">
        <v>141</v>
      </c>
    </row>
    <row r="1350" s="11" customFormat="1">
      <c r="B1350" s="210"/>
      <c r="C1350" s="211"/>
      <c r="D1350" s="212" t="s">
        <v>150</v>
      </c>
      <c r="E1350" s="213" t="s">
        <v>1</v>
      </c>
      <c r="F1350" s="214" t="s">
        <v>1313</v>
      </c>
      <c r="G1350" s="211"/>
      <c r="H1350" s="213" t="s">
        <v>1</v>
      </c>
      <c r="I1350" s="215"/>
      <c r="J1350" s="211"/>
      <c r="K1350" s="211"/>
      <c r="L1350" s="216"/>
      <c r="M1350" s="217"/>
      <c r="N1350" s="218"/>
      <c r="O1350" s="218"/>
      <c r="P1350" s="218"/>
      <c r="Q1350" s="218"/>
      <c r="R1350" s="218"/>
      <c r="S1350" s="218"/>
      <c r="T1350" s="219"/>
      <c r="AT1350" s="220" t="s">
        <v>150</v>
      </c>
      <c r="AU1350" s="220" t="s">
        <v>80</v>
      </c>
      <c r="AV1350" s="11" t="s">
        <v>78</v>
      </c>
      <c r="AW1350" s="11" t="s">
        <v>35</v>
      </c>
      <c r="AX1350" s="11" t="s">
        <v>73</v>
      </c>
      <c r="AY1350" s="220" t="s">
        <v>141</v>
      </c>
    </row>
    <row r="1351" s="11" customFormat="1">
      <c r="B1351" s="210"/>
      <c r="C1351" s="211"/>
      <c r="D1351" s="212" t="s">
        <v>150</v>
      </c>
      <c r="E1351" s="213" t="s">
        <v>1</v>
      </c>
      <c r="F1351" s="214" t="s">
        <v>1314</v>
      </c>
      <c r="G1351" s="211"/>
      <c r="H1351" s="213" t="s">
        <v>1</v>
      </c>
      <c r="I1351" s="215"/>
      <c r="J1351" s="211"/>
      <c r="K1351" s="211"/>
      <c r="L1351" s="216"/>
      <c r="M1351" s="217"/>
      <c r="N1351" s="218"/>
      <c r="O1351" s="218"/>
      <c r="P1351" s="218"/>
      <c r="Q1351" s="218"/>
      <c r="R1351" s="218"/>
      <c r="S1351" s="218"/>
      <c r="T1351" s="219"/>
      <c r="AT1351" s="220" t="s">
        <v>150</v>
      </c>
      <c r="AU1351" s="220" t="s">
        <v>80</v>
      </c>
      <c r="AV1351" s="11" t="s">
        <v>78</v>
      </c>
      <c r="AW1351" s="11" t="s">
        <v>35</v>
      </c>
      <c r="AX1351" s="11" t="s">
        <v>73</v>
      </c>
      <c r="AY1351" s="220" t="s">
        <v>141</v>
      </c>
    </row>
    <row r="1352" s="11" customFormat="1">
      <c r="B1352" s="210"/>
      <c r="C1352" s="211"/>
      <c r="D1352" s="212" t="s">
        <v>150</v>
      </c>
      <c r="E1352" s="213" t="s">
        <v>1</v>
      </c>
      <c r="F1352" s="214" t="s">
        <v>631</v>
      </c>
      <c r="G1352" s="211"/>
      <c r="H1352" s="213" t="s">
        <v>1</v>
      </c>
      <c r="I1352" s="215"/>
      <c r="J1352" s="211"/>
      <c r="K1352" s="211"/>
      <c r="L1352" s="216"/>
      <c r="M1352" s="217"/>
      <c r="N1352" s="218"/>
      <c r="O1352" s="218"/>
      <c r="P1352" s="218"/>
      <c r="Q1352" s="218"/>
      <c r="R1352" s="218"/>
      <c r="S1352" s="218"/>
      <c r="T1352" s="219"/>
      <c r="AT1352" s="220" t="s">
        <v>150</v>
      </c>
      <c r="AU1352" s="220" t="s">
        <v>80</v>
      </c>
      <c r="AV1352" s="11" t="s">
        <v>78</v>
      </c>
      <c r="AW1352" s="11" t="s">
        <v>35</v>
      </c>
      <c r="AX1352" s="11" t="s">
        <v>73</v>
      </c>
      <c r="AY1352" s="220" t="s">
        <v>141</v>
      </c>
    </row>
    <row r="1353" s="11" customFormat="1">
      <c r="B1353" s="210"/>
      <c r="C1353" s="211"/>
      <c r="D1353" s="212" t="s">
        <v>150</v>
      </c>
      <c r="E1353" s="213" t="s">
        <v>1</v>
      </c>
      <c r="F1353" s="214" t="s">
        <v>1315</v>
      </c>
      <c r="G1353" s="211"/>
      <c r="H1353" s="213" t="s">
        <v>1</v>
      </c>
      <c r="I1353" s="215"/>
      <c r="J1353" s="211"/>
      <c r="K1353" s="211"/>
      <c r="L1353" s="216"/>
      <c r="M1353" s="217"/>
      <c r="N1353" s="218"/>
      <c r="O1353" s="218"/>
      <c r="P1353" s="218"/>
      <c r="Q1353" s="218"/>
      <c r="R1353" s="218"/>
      <c r="S1353" s="218"/>
      <c r="T1353" s="219"/>
      <c r="AT1353" s="220" t="s">
        <v>150</v>
      </c>
      <c r="AU1353" s="220" t="s">
        <v>80</v>
      </c>
      <c r="AV1353" s="11" t="s">
        <v>78</v>
      </c>
      <c r="AW1353" s="11" t="s">
        <v>35</v>
      </c>
      <c r="AX1353" s="11" t="s">
        <v>73</v>
      </c>
      <c r="AY1353" s="220" t="s">
        <v>141</v>
      </c>
    </row>
    <row r="1354" s="12" customFormat="1">
      <c r="B1354" s="221"/>
      <c r="C1354" s="222"/>
      <c r="D1354" s="212" t="s">
        <v>150</v>
      </c>
      <c r="E1354" s="223" t="s">
        <v>1</v>
      </c>
      <c r="F1354" s="224" t="s">
        <v>534</v>
      </c>
      <c r="G1354" s="222"/>
      <c r="H1354" s="225">
        <v>47</v>
      </c>
      <c r="I1354" s="226"/>
      <c r="J1354" s="222"/>
      <c r="K1354" s="222"/>
      <c r="L1354" s="227"/>
      <c r="M1354" s="228"/>
      <c r="N1354" s="229"/>
      <c r="O1354" s="229"/>
      <c r="P1354" s="229"/>
      <c r="Q1354" s="229"/>
      <c r="R1354" s="229"/>
      <c r="S1354" s="229"/>
      <c r="T1354" s="230"/>
      <c r="AT1354" s="231" t="s">
        <v>150</v>
      </c>
      <c r="AU1354" s="231" t="s">
        <v>80</v>
      </c>
      <c r="AV1354" s="12" t="s">
        <v>80</v>
      </c>
      <c r="AW1354" s="12" t="s">
        <v>35</v>
      </c>
      <c r="AX1354" s="12" t="s">
        <v>78</v>
      </c>
      <c r="AY1354" s="231" t="s">
        <v>141</v>
      </c>
    </row>
    <row r="1355" s="1" customFormat="1" ht="14.4" customHeight="1">
      <c r="B1355" s="37"/>
      <c r="C1355" s="198" t="s">
        <v>1352</v>
      </c>
      <c r="D1355" s="198" t="s">
        <v>143</v>
      </c>
      <c r="E1355" s="199" t="s">
        <v>1353</v>
      </c>
      <c r="F1355" s="200" t="s">
        <v>1354</v>
      </c>
      <c r="G1355" s="201" t="s">
        <v>891</v>
      </c>
      <c r="H1355" s="202">
        <v>1</v>
      </c>
      <c r="I1355" s="203"/>
      <c r="J1355" s="204">
        <f>ROUND(I1355*H1355,2)</f>
        <v>0</v>
      </c>
      <c r="K1355" s="200" t="s">
        <v>1</v>
      </c>
      <c r="L1355" s="42"/>
      <c r="M1355" s="205" t="s">
        <v>1</v>
      </c>
      <c r="N1355" s="206" t="s">
        <v>44</v>
      </c>
      <c r="O1355" s="78"/>
      <c r="P1355" s="207">
        <f>O1355*H1355</f>
        <v>0</v>
      </c>
      <c r="Q1355" s="207">
        <v>0</v>
      </c>
      <c r="R1355" s="207">
        <f>Q1355*H1355</f>
        <v>0</v>
      </c>
      <c r="S1355" s="207">
        <v>0</v>
      </c>
      <c r="T1355" s="208">
        <f>S1355*H1355</f>
        <v>0</v>
      </c>
      <c r="AR1355" s="16" t="s">
        <v>148</v>
      </c>
      <c r="AT1355" s="16" t="s">
        <v>143</v>
      </c>
      <c r="AU1355" s="16" t="s">
        <v>80</v>
      </c>
      <c r="AY1355" s="16" t="s">
        <v>141</v>
      </c>
      <c r="BE1355" s="209">
        <f>IF(N1355="základní",J1355,0)</f>
        <v>0</v>
      </c>
      <c r="BF1355" s="209">
        <f>IF(N1355="snížená",J1355,0)</f>
        <v>0</v>
      </c>
      <c r="BG1355" s="209">
        <f>IF(N1355="zákl. přenesená",J1355,0)</f>
        <v>0</v>
      </c>
      <c r="BH1355" s="209">
        <f>IF(N1355="sníž. přenesená",J1355,0)</f>
        <v>0</v>
      </c>
      <c r="BI1355" s="209">
        <f>IF(N1355="nulová",J1355,0)</f>
        <v>0</v>
      </c>
      <c r="BJ1355" s="16" t="s">
        <v>78</v>
      </c>
      <c r="BK1355" s="209">
        <f>ROUND(I1355*H1355,2)</f>
        <v>0</v>
      </c>
      <c r="BL1355" s="16" t="s">
        <v>148</v>
      </c>
      <c r="BM1355" s="16" t="s">
        <v>1355</v>
      </c>
    </row>
    <row r="1356" s="11" customFormat="1">
      <c r="B1356" s="210"/>
      <c r="C1356" s="211"/>
      <c r="D1356" s="212" t="s">
        <v>150</v>
      </c>
      <c r="E1356" s="213" t="s">
        <v>1</v>
      </c>
      <c r="F1356" s="214" t="s">
        <v>629</v>
      </c>
      <c r="G1356" s="211"/>
      <c r="H1356" s="213" t="s">
        <v>1</v>
      </c>
      <c r="I1356" s="215"/>
      <c r="J1356" s="211"/>
      <c r="K1356" s="211"/>
      <c r="L1356" s="216"/>
      <c r="M1356" s="217"/>
      <c r="N1356" s="218"/>
      <c r="O1356" s="218"/>
      <c r="P1356" s="218"/>
      <c r="Q1356" s="218"/>
      <c r="R1356" s="218"/>
      <c r="S1356" s="218"/>
      <c r="T1356" s="219"/>
      <c r="AT1356" s="220" t="s">
        <v>150</v>
      </c>
      <c r="AU1356" s="220" t="s">
        <v>80</v>
      </c>
      <c r="AV1356" s="11" t="s">
        <v>78</v>
      </c>
      <c r="AW1356" s="11" t="s">
        <v>35</v>
      </c>
      <c r="AX1356" s="11" t="s">
        <v>73</v>
      </c>
      <c r="AY1356" s="220" t="s">
        <v>141</v>
      </c>
    </row>
    <row r="1357" s="11" customFormat="1">
      <c r="B1357" s="210"/>
      <c r="C1357" s="211"/>
      <c r="D1357" s="212" t="s">
        <v>150</v>
      </c>
      <c r="E1357" s="213" t="s">
        <v>1</v>
      </c>
      <c r="F1357" s="214" t="s">
        <v>630</v>
      </c>
      <c r="G1357" s="211"/>
      <c r="H1357" s="213" t="s">
        <v>1</v>
      </c>
      <c r="I1357" s="215"/>
      <c r="J1357" s="211"/>
      <c r="K1357" s="211"/>
      <c r="L1357" s="216"/>
      <c r="M1357" s="217"/>
      <c r="N1357" s="218"/>
      <c r="O1357" s="218"/>
      <c r="P1357" s="218"/>
      <c r="Q1357" s="218"/>
      <c r="R1357" s="218"/>
      <c r="S1357" s="218"/>
      <c r="T1357" s="219"/>
      <c r="AT1357" s="220" t="s">
        <v>150</v>
      </c>
      <c r="AU1357" s="220" t="s">
        <v>80</v>
      </c>
      <c r="AV1357" s="11" t="s">
        <v>78</v>
      </c>
      <c r="AW1357" s="11" t="s">
        <v>35</v>
      </c>
      <c r="AX1357" s="11" t="s">
        <v>73</v>
      </c>
      <c r="AY1357" s="220" t="s">
        <v>141</v>
      </c>
    </row>
    <row r="1358" s="11" customFormat="1">
      <c r="B1358" s="210"/>
      <c r="C1358" s="211"/>
      <c r="D1358" s="212" t="s">
        <v>150</v>
      </c>
      <c r="E1358" s="213" t="s">
        <v>1</v>
      </c>
      <c r="F1358" s="214" t="s">
        <v>1313</v>
      </c>
      <c r="G1358" s="211"/>
      <c r="H1358" s="213" t="s">
        <v>1</v>
      </c>
      <c r="I1358" s="215"/>
      <c r="J1358" s="211"/>
      <c r="K1358" s="211"/>
      <c r="L1358" s="216"/>
      <c r="M1358" s="217"/>
      <c r="N1358" s="218"/>
      <c r="O1358" s="218"/>
      <c r="P1358" s="218"/>
      <c r="Q1358" s="218"/>
      <c r="R1358" s="218"/>
      <c r="S1358" s="218"/>
      <c r="T1358" s="219"/>
      <c r="AT1358" s="220" t="s">
        <v>150</v>
      </c>
      <c r="AU1358" s="220" t="s">
        <v>80</v>
      </c>
      <c r="AV1358" s="11" t="s">
        <v>78</v>
      </c>
      <c r="AW1358" s="11" t="s">
        <v>35</v>
      </c>
      <c r="AX1358" s="11" t="s">
        <v>73</v>
      </c>
      <c r="AY1358" s="220" t="s">
        <v>141</v>
      </c>
    </row>
    <row r="1359" s="11" customFormat="1">
      <c r="B1359" s="210"/>
      <c r="C1359" s="211"/>
      <c r="D1359" s="212" t="s">
        <v>150</v>
      </c>
      <c r="E1359" s="213" t="s">
        <v>1</v>
      </c>
      <c r="F1359" s="214" t="s">
        <v>1314</v>
      </c>
      <c r="G1359" s="211"/>
      <c r="H1359" s="213" t="s">
        <v>1</v>
      </c>
      <c r="I1359" s="215"/>
      <c r="J1359" s="211"/>
      <c r="K1359" s="211"/>
      <c r="L1359" s="216"/>
      <c r="M1359" s="217"/>
      <c r="N1359" s="218"/>
      <c r="O1359" s="218"/>
      <c r="P1359" s="218"/>
      <c r="Q1359" s="218"/>
      <c r="R1359" s="218"/>
      <c r="S1359" s="218"/>
      <c r="T1359" s="219"/>
      <c r="AT1359" s="220" t="s">
        <v>150</v>
      </c>
      <c r="AU1359" s="220" t="s">
        <v>80</v>
      </c>
      <c r="AV1359" s="11" t="s">
        <v>78</v>
      </c>
      <c r="AW1359" s="11" t="s">
        <v>35</v>
      </c>
      <c r="AX1359" s="11" t="s">
        <v>73</v>
      </c>
      <c r="AY1359" s="220" t="s">
        <v>141</v>
      </c>
    </row>
    <row r="1360" s="11" customFormat="1">
      <c r="B1360" s="210"/>
      <c r="C1360" s="211"/>
      <c r="D1360" s="212" t="s">
        <v>150</v>
      </c>
      <c r="E1360" s="213" t="s">
        <v>1</v>
      </c>
      <c r="F1360" s="214" t="s">
        <v>631</v>
      </c>
      <c r="G1360" s="211"/>
      <c r="H1360" s="213" t="s">
        <v>1</v>
      </c>
      <c r="I1360" s="215"/>
      <c r="J1360" s="211"/>
      <c r="K1360" s="211"/>
      <c r="L1360" s="216"/>
      <c r="M1360" s="217"/>
      <c r="N1360" s="218"/>
      <c r="O1360" s="218"/>
      <c r="P1360" s="218"/>
      <c r="Q1360" s="218"/>
      <c r="R1360" s="218"/>
      <c r="S1360" s="218"/>
      <c r="T1360" s="219"/>
      <c r="AT1360" s="220" t="s">
        <v>150</v>
      </c>
      <c r="AU1360" s="220" t="s">
        <v>80</v>
      </c>
      <c r="AV1360" s="11" t="s">
        <v>78</v>
      </c>
      <c r="AW1360" s="11" t="s">
        <v>35</v>
      </c>
      <c r="AX1360" s="11" t="s">
        <v>73</v>
      </c>
      <c r="AY1360" s="220" t="s">
        <v>141</v>
      </c>
    </row>
    <row r="1361" s="11" customFormat="1">
      <c r="B1361" s="210"/>
      <c r="C1361" s="211"/>
      <c r="D1361" s="212" t="s">
        <v>150</v>
      </c>
      <c r="E1361" s="213" t="s">
        <v>1</v>
      </c>
      <c r="F1361" s="214" t="s">
        <v>1315</v>
      </c>
      <c r="G1361" s="211"/>
      <c r="H1361" s="213" t="s">
        <v>1</v>
      </c>
      <c r="I1361" s="215"/>
      <c r="J1361" s="211"/>
      <c r="K1361" s="211"/>
      <c r="L1361" s="216"/>
      <c r="M1361" s="217"/>
      <c r="N1361" s="218"/>
      <c r="O1361" s="218"/>
      <c r="P1361" s="218"/>
      <c r="Q1361" s="218"/>
      <c r="R1361" s="218"/>
      <c r="S1361" s="218"/>
      <c r="T1361" s="219"/>
      <c r="AT1361" s="220" t="s">
        <v>150</v>
      </c>
      <c r="AU1361" s="220" t="s">
        <v>80</v>
      </c>
      <c r="AV1361" s="11" t="s">
        <v>78</v>
      </c>
      <c r="AW1361" s="11" t="s">
        <v>35</v>
      </c>
      <c r="AX1361" s="11" t="s">
        <v>73</v>
      </c>
      <c r="AY1361" s="220" t="s">
        <v>141</v>
      </c>
    </row>
    <row r="1362" s="12" customFormat="1">
      <c r="B1362" s="221"/>
      <c r="C1362" s="222"/>
      <c r="D1362" s="212" t="s">
        <v>150</v>
      </c>
      <c r="E1362" s="223" t="s">
        <v>1</v>
      </c>
      <c r="F1362" s="224" t="s">
        <v>78</v>
      </c>
      <c r="G1362" s="222"/>
      <c r="H1362" s="225">
        <v>1</v>
      </c>
      <c r="I1362" s="226"/>
      <c r="J1362" s="222"/>
      <c r="K1362" s="222"/>
      <c r="L1362" s="227"/>
      <c r="M1362" s="228"/>
      <c r="N1362" s="229"/>
      <c r="O1362" s="229"/>
      <c r="P1362" s="229"/>
      <c r="Q1362" s="229"/>
      <c r="R1362" s="229"/>
      <c r="S1362" s="229"/>
      <c r="T1362" s="230"/>
      <c r="AT1362" s="231" t="s">
        <v>150</v>
      </c>
      <c r="AU1362" s="231" t="s">
        <v>80</v>
      </c>
      <c r="AV1362" s="12" t="s">
        <v>80</v>
      </c>
      <c r="AW1362" s="12" t="s">
        <v>35</v>
      </c>
      <c r="AX1362" s="12" t="s">
        <v>78</v>
      </c>
      <c r="AY1362" s="231" t="s">
        <v>141</v>
      </c>
    </row>
    <row r="1363" s="1" customFormat="1" ht="14.4" customHeight="1">
      <c r="B1363" s="37"/>
      <c r="C1363" s="198" t="s">
        <v>1356</v>
      </c>
      <c r="D1363" s="198" t="s">
        <v>143</v>
      </c>
      <c r="E1363" s="199" t="s">
        <v>1357</v>
      </c>
      <c r="F1363" s="200" t="s">
        <v>1358</v>
      </c>
      <c r="G1363" s="201" t="s">
        <v>891</v>
      </c>
      <c r="H1363" s="202">
        <v>2</v>
      </c>
      <c r="I1363" s="203"/>
      <c r="J1363" s="204">
        <f>ROUND(I1363*H1363,2)</f>
        <v>0</v>
      </c>
      <c r="K1363" s="200" t="s">
        <v>1</v>
      </c>
      <c r="L1363" s="42"/>
      <c r="M1363" s="205" t="s">
        <v>1</v>
      </c>
      <c r="N1363" s="206" t="s">
        <v>44</v>
      </c>
      <c r="O1363" s="78"/>
      <c r="P1363" s="207">
        <f>O1363*H1363</f>
        <v>0</v>
      </c>
      <c r="Q1363" s="207">
        <v>0</v>
      </c>
      <c r="R1363" s="207">
        <f>Q1363*H1363</f>
        <v>0</v>
      </c>
      <c r="S1363" s="207">
        <v>0</v>
      </c>
      <c r="T1363" s="208">
        <f>S1363*H1363</f>
        <v>0</v>
      </c>
      <c r="AR1363" s="16" t="s">
        <v>148</v>
      </c>
      <c r="AT1363" s="16" t="s">
        <v>143</v>
      </c>
      <c r="AU1363" s="16" t="s">
        <v>80</v>
      </c>
      <c r="AY1363" s="16" t="s">
        <v>141</v>
      </c>
      <c r="BE1363" s="209">
        <f>IF(N1363="základní",J1363,0)</f>
        <v>0</v>
      </c>
      <c r="BF1363" s="209">
        <f>IF(N1363="snížená",J1363,0)</f>
        <v>0</v>
      </c>
      <c r="BG1363" s="209">
        <f>IF(N1363="zákl. přenesená",J1363,0)</f>
        <v>0</v>
      </c>
      <c r="BH1363" s="209">
        <f>IF(N1363="sníž. přenesená",J1363,0)</f>
        <v>0</v>
      </c>
      <c r="BI1363" s="209">
        <f>IF(N1363="nulová",J1363,0)</f>
        <v>0</v>
      </c>
      <c r="BJ1363" s="16" t="s">
        <v>78</v>
      </c>
      <c r="BK1363" s="209">
        <f>ROUND(I1363*H1363,2)</f>
        <v>0</v>
      </c>
      <c r="BL1363" s="16" t="s">
        <v>148</v>
      </c>
      <c r="BM1363" s="16" t="s">
        <v>1359</v>
      </c>
    </row>
    <row r="1364" s="11" customFormat="1">
      <c r="B1364" s="210"/>
      <c r="C1364" s="211"/>
      <c r="D1364" s="212" t="s">
        <v>150</v>
      </c>
      <c r="E1364" s="213" t="s">
        <v>1</v>
      </c>
      <c r="F1364" s="214" t="s">
        <v>629</v>
      </c>
      <c r="G1364" s="211"/>
      <c r="H1364" s="213" t="s">
        <v>1</v>
      </c>
      <c r="I1364" s="215"/>
      <c r="J1364" s="211"/>
      <c r="K1364" s="211"/>
      <c r="L1364" s="216"/>
      <c r="M1364" s="217"/>
      <c r="N1364" s="218"/>
      <c r="O1364" s="218"/>
      <c r="P1364" s="218"/>
      <c r="Q1364" s="218"/>
      <c r="R1364" s="218"/>
      <c r="S1364" s="218"/>
      <c r="T1364" s="219"/>
      <c r="AT1364" s="220" t="s">
        <v>150</v>
      </c>
      <c r="AU1364" s="220" t="s">
        <v>80</v>
      </c>
      <c r="AV1364" s="11" t="s">
        <v>78</v>
      </c>
      <c r="AW1364" s="11" t="s">
        <v>35</v>
      </c>
      <c r="AX1364" s="11" t="s">
        <v>73</v>
      </c>
      <c r="AY1364" s="220" t="s">
        <v>141</v>
      </c>
    </row>
    <row r="1365" s="11" customFormat="1">
      <c r="B1365" s="210"/>
      <c r="C1365" s="211"/>
      <c r="D1365" s="212" t="s">
        <v>150</v>
      </c>
      <c r="E1365" s="213" t="s">
        <v>1</v>
      </c>
      <c r="F1365" s="214" t="s">
        <v>630</v>
      </c>
      <c r="G1365" s="211"/>
      <c r="H1365" s="213" t="s">
        <v>1</v>
      </c>
      <c r="I1365" s="215"/>
      <c r="J1365" s="211"/>
      <c r="K1365" s="211"/>
      <c r="L1365" s="216"/>
      <c r="M1365" s="217"/>
      <c r="N1365" s="218"/>
      <c r="O1365" s="218"/>
      <c r="P1365" s="218"/>
      <c r="Q1365" s="218"/>
      <c r="R1365" s="218"/>
      <c r="S1365" s="218"/>
      <c r="T1365" s="219"/>
      <c r="AT1365" s="220" t="s">
        <v>150</v>
      </c>
      <c r="AU1365" s="220" t="s">
        <v>80</v>
      </c>
      <c r="AV1365" s="11" t="s">
        <v>78</v>
      </c>
      <c r="AW1365" s="11" t="s">
        <v>35</v>
      </c>
      <c r="AX1365" s="11" t="s">
        <v>73</v>
      </c>
      <c r="AY1365" s="220" t="s">
        <v>141</v>
      </c>
    </row>
    <row r="1366" s="11" customFormat="1">
      <c r="B1366" s="210"/>
      <c r="C1366" s="211"/>
      <c r="D1366" s="212" t="s">
        <v>150</v>
      </c>
      <c r="E1366" s="213" t="s">
        <v>1</v>
      </c>
      <c r="F1366" s="214" t="s">
        <v>1313</v>
      </c>
      <c r="G1366" s="211"/>
      <c r="H1366" s="213" t="s">
        <v>1</v>
      </c>
      <c r="I1366" s="215"/>
      <c r="J1366" s="211"/>
      <c r="K1366" s="211"/>
      <c r="L1366" s="216"/>
      <c r="M1366" s="217"/>
      <c r="N1366" s="218"/>
      <c r="O1366" s="218"/>
      <c r="P1366" s="218"/>
      <c r="Q1366" s="218"/>
      <c r="R1366" s="218"/>
      <c r="S1366" s="218"/>
      <c r="T1366" s="219"/>
      <c r="AT1366" s="220" t="s">
        <v>150</v>
      </c>
      <c r="AU1366" s="220" t="s">
        <v>80</v>
      </c>
      <c r="AV1366" s="11" t="s">
        <v>78</v>
      </c>
      <c r="AW1366" s="11" t="s">
        <v>35</v>
      </c>
      <c r="AX1366" s="11" t="s">
        <v>73</v>
      </c>
      <c r="AY1366" s="220" t="s">
        <v>141</v>
      </c>
    </row>
    <row r="1367" s="11" customFormat="1">
      <c r="B1367" s="210"/>
      <c r="C1367" s="211"/>
      <c r="D1367" s="212" t="s">
        <v>150</v>
      </c>
      <c r="E1367" s="213" t="s">
        <v>1</v>
      </c>
      <c r="F1367" s="214" t="s">
        <v>1314</v>
      </c>
      <c r="G1367" s="211"/>
      <c r="H1367" s="213" t="s">
        <v>1</v>
      </c>
      <c r="I1367" s="215"/>
      <c r="J1367" s="211"/>
      <c r="K1367" s="211"/>
      <c r="L1367" s="216"/>
      <c r="M1367" s="217"/>
      <c r="N1367" s="218"/>
      <c r="O1367" s="218"/>
      <c r="P1367" s="218"/>
      <c r="Q1367" s="218"/>
      <c r="R1367" s="218"/>
      <c r="S1367" s="218"/>
      <c r="T1367" s="219"/>
      <c r="AT1367" s="220" t="s">
        <v>150</v>
      </c>
      <c r="AU1367" s="220" t="s">
        <v>80</v>
      </c>
      <c r="AV1367" s="11" t="s">
        <v>78</v>
      </c>
      <c r="AW1367" s="11" t="s">
        <v>35</v>
      </c>
      <c r="AX1367" s="11" t="s">
        <v>73</v>
      </c>
      <c r="AY1367" s="220" t="s">
        <v>141</v>
      </c>
    </row>
    <row r="1368" s="11" customFormat="1">
      <c r="B1368" s="210"/>
      <c r="C1368" s="211"/>
      <c r="D1368" s="212" t="s">
        <v>150</v>
      </c>
      <c r="E1368" s="213" t="s">
        <v>1</v>
      </c>
      <c r="F1368" s="214" t="s">
        <v>631</v>
      </c>
      <c r="G1368" s="211"/>
      <c r="H1368" s="213" t="s">
        <v>1</v>
      </c>
      <c r="I1368" s="215"/>
      <c r="J1368" s="211"/>
      <c r="K1368" s="211"/>
      <c r="L1368" s="216"/>
      <c r="M1368" s="217"/>
      <c r="N1368" s="218"/>
      <c r="O1368" s="218"/>
      <c r="P1368" s="218"/>
      <c r="Q1368" s="218"/>
      <c r="R1368" s="218"/>
      <c r="S1368" s="218"/>
      <c r="T1368" s="219"/>
      <c r="AT1368" s="220" t="s">
        <v>150</v>
      </c>
      <c r="AU1368" s="220" t="s">
        <v>80</v>
      </c>
      <c r="AV1368" s="11" t="s">
        <v>78</v>
      </c>
      <c r="AW1368" s="11" t="s">
        <v>35</v>
      </c>
      <c r="AX1368" s="11" t="s">
        <v>73</v>
      </c>
      <c r="AY1368" s="220" t="s">
        <v>141</v>
      </c>
    </row>
    <row r="1369" s="11" customFormat="1">
      <c r="B1369" s="210"/>
      <c r="C1369" s="211"/>
      <c r="D1369" s="212" t="s">
        <v>150</v>
      </c>
      <c r="E1369" s="213" t="s">
        <v>1</v>
      </c>
      <c r="F1369" s="214" t="s">
        <v>1315</v>
      </c>
      <c r="G1369" s="211"/>
      <c r="H1369" s="213" t="s">
        <v>1</v>
      </c>
      <c r="I1369" s="215"/>
      <c r="J1369" s="211"/>
      <c r="K1369" s="211"/>
      <c r="L1369" s="216"/>
      <c r="M1369" s="217"/>
      <c r="N1369" s="218"/>
      <c r="O1369" s="218"/>
      <c r="P1369" s="218"/>
      <c r="Q1369" s="218"/>
      <c r="R1369" s="218"/>
      <c r="S1369" s="218"/>
      <c r="T1369" s="219"/>
      <c r="AT1369" s="220" t="s">
        <v>150</v>
      </c>
      <c r="AU1369" s="220" t="s">
        <v>80</v>
      </c>
      <c r="AV1369" s="11" t="s">
        <v>78</v>
      </c>
      <c r="AW1369" s="11" t="s">
        <v>35</v>
      </c>
      <c r="AX1369" s="11" t="s">
        <v>73</v>
      </c>
      <c r="AY1369" s="220" t="s">
        <v>141</v>
      </c>
    </row>
    <row r="1370" s="12" customFormat="1">
      <c r="B1370" s="221"/>
      <c r="C1370" s="222"/>
      <c r="D1370" s="212" t="s">
        <v>150</v>
      </c>
      <c r="E1370" s="223" t="s">
        <v>1</v>
      </c>
      <c r="F1370" s="224" t="s">
        <v>80</v>
      </c>
      <c r="G1370" s="222"/>
      <c r="H1370" s="225">
        <v>2</v>
      </c>
      <c r="I1370" s="226"/>
      <c r="J1370" s="222"/>
      <c r="K1370" s="222"/>
      <c r="L1370" s="227"/>
      <c r="M1370" s="228"/>
      <c r="N1370" s="229"/>
      <c r="O1370" s="229"/>
      <c r="P1370" s="229"/>
      <c r="Q1370" s="229"/>
      <c r="R1370" s="229"/>
      <c r="S1370" s="229"/>
      <c r="T1370" s="230"/>
      <c r="AT1370" s="231" t="s">
        <v>150</v>
      </c>
      <c r="AU1370" s="231" t="s">
        <v>80</v>
      </c>
      <c r="AV1370" s="12" t="s">
        <v>80</v>
      </c>
      <c r="AW1370" s="12" t="s">
        <v>35</v>
      </c>
      <c r="AX1370" s="12" t="s">
        <v>78</v>
      </c>
      <c r="AY1370" s="231" t="s">
        <v>141</v>
      </c>
    </row>
    <row r="1371" s="1" customFormat="1" ht="14.4" customHeight="1">
      <c r="B1371" s="37"/>
      <c r="C1371" s="198" t="s">
        <v>1360</v>
      </c>
      <c r="D1371" s="198" t="s">
        <v>143</v>
      </c>
      <c r="E1371" s="199" t="s">
        <v>1361</v>
      </c>
      <c r="F1371" s="200" t="s">
        <v>1362</v>
      </c>
      <c r="G1371" s="201" t="s">
        <v>891</v>
      </c>
      <c r="H1371" s="202">
        <v>5</v>
      </c>
      <c r="I1371" s="203"/>
      <c r="J1371" s="204">
        <f>ROUND(I1371*H1371,2)</f>
        <v>0</v>
      </c>
      <c r="K1371" s="200" t="s">
        <v>1</v>
      </c>
      <c r="L1371" s="42"/>
      <c r="M1371" s="205" t="s">
        <v>1</v>
      </c>
      <c r="N1371" s="206" t="s">
        <v>44</v>
      </c>
      <c r="O1371" s="78"/>
      <c r="P1371" s="207">
        <f>O1371*H1371</f>
        <v>0</v>
      </c>
      <c r="Q1371" s="207">
        <v>0</v>
      </c>
      <c r="R1371" s="207">
        <f>Q1371*H1371</f>
        <v>0</v>
      </c>
      <c r="S1371" s="207">
        <v>0</v>
      </c>
      <c r="T1371" s="208">
        <f>S1371*H1371</f>
        <v>0</v>
      </c>
      <c r="AR1371" s="16" t="s">
        <v>148</v>
      </c>
      <c r="AT1371" s="16" t="s">
        <v>143</v>
      </c>
      <c r="AU1371" s="16" t="s">
        <v>80</v>
      </c>
      <c r="AY1371" s="16" t="s">
        <v>141</v>
      </c>
      <c r="BE1371" s="209">
        <f>IF(N1371="základní",J1371,0)</f>
        <v>0</v>
      </c>
      <c r="BF1371" s="209">
        <f>IF(N1371="snížená",J1371,0)</f>
        <v>0</v>
      </c>
      <c r="BG1371" s="209">
        <f>IF(N1371="zákl. přenesená",J1371,0)</f>
        <v>0</v>
      </c>
      <c r="BH1371" s="209">
        <f>IF(N1371="sníž. přenesená",J1371,0)</f>
        <v>0</v>
      </c>
      <c r="BI1371" s="209">
        <f>IF(N1371="nulová",J1371,0)</f>
        <v>0</v>
      </c>
      <c r="BJ1371" s="16" t="s">
        <v>78</v>
      </c>
      <c r="BK1371" s="209">
        <f>ROUND(I1371*H1371,2)</f>
        <v>0</v>
      </c>
      <c r="BL1371" s="16" t="s">
        <v>148</v>
      </c>
      <c r="BM1371" s="16" t="s">
        <v>1363</v>
      </c>
    </row>
    <row r="1372" s="11" customFormat="1">
      <c r="B1372" s="210"/>
      <c r="C1372" s="211"/>
      <c r="D1372" s="212" t="s">
        <v>150</v>
      </c>
      <c r="E1372" s="213" t="s">
        <v>1</v>
      </c>
      <c r="F1372" s="214" t="s">
        <v>629</v>
      </c>
      <c r="G1372" s="211"/>
      <c r="H1372" s="213" t="s">
        <v>1</v>
      </c>
      <c r="I1372" s="215"/>
      <c r="J1372" s="211"/>
      <c r="K1372" s="211"/>
      <c r="L1372" s="216"/>
      <c r="M1372" s="217"/>
      <c r="N1372" s="218"/>
      <c r="O1372" s="218"/>
      <c r="P1372" s="218"/>
      <c r="Q1372" s="218"/>
      <c r="R1372" s="218"/>
      <c r="S1372" s="218"/>
      <c r="T1372" s="219"/>
      <c r="AT1372" s="220" t="s">
        <v>150</v>
      </c>
      <c r="AU1372" s="220" t="s">
        <v>80</v>
      </c>
      <c r="AV1372" s="11" t="s">
        <v>78</v>
      </c>
      <c r="AW1372" s="11" t="s">
        <v>35</v>
      </c>
      <c r="AX1372" s="11" t="s">
        <v>73</v>
      </c>
      <c r="AY1372" s="220" t="s">
        <v>141</v>
      </c>
    </row>
    <row r="1373" s="11" customFormat="1">
      <c r="B1373" s="210"/>
      <c r="C1373" s="211"/>
      <c r="D1373" s="212" t="s">
        <v>150</v>
      </c>
      <c r="E1373" s="213" t="s">
        <v>1</v>
      </c>
      <c r="F1373" s="214" t="s">
        <v>630</v>
      </c>
      <c r="G1373" s="211"/>
      <c r="H1373" s="213" t="s">
        <v>1</v>
      </c>
      <c r="I1373" s="215"/>
      <c r="J1373" s="211"/>
      <c r="K1373" s="211"/>
      <c r="L1373" s="216"/>
      <c r="M1373" s="217"/>
      <c r="N1373" s="218"/>
      <c r="O1373" s="218"/>
      <c r="P1373" s="218"/>
      <c r="Q1373" s="218"/>
      <c r="R1373" s="218"/>
      <c r="S1373" s="218"/>
      <c r="T1373" s="219"/>
      <c r="AT1373" s="220" t="s">
        <v>150</v>
      </c>
      <c r="AU1373" s="220" t="s">
        <v>80</v>
      </c>
      <c r="AV1373" s="11" t="s">
        <v>78</v>
      </c>
      <c r="AW1373" s="11" t="s">
        <v>35</v>
      </c>
      <c r="AX1373" s="11" t="s">
        <v>73</v>
      </c>
      <c r="AY1373" s="220" t="s">
        <v>141</v>
      </c>
    </row>
    <row r="1374" s="11" customFormat="1">
      <c r="B1374" s="210"/>
      <c r="C1374" s="211"/>
      <c r="D1374" s="212" t="s">
        <v>150</v>
      </c>
      <c r="E1374" s="213" t="s">
        <v>1</v>
      </c>
      <c r="F1374" s="214" t="s">
        <v>1313</v>
      </c>
      <c r="G1374" s="211"/>
      <c r="H1374" s="213" t="s">
        <v>1</v>
      </c>
      <c r="I1374" s="215"/>
      <c r="J1374" s="211"/>
      <c r="K1374" s="211"/>
      <c r="L1374" s="216"/>
      <c r="M1374" s="217"/>
      <c r="N1374" s="218"/>
      <c r="O1374" s="218"/>
      <c r="P1374" s="218"/>
      <c r="Q1374" s="218"/>
      <c r="R1374" s="218"/>
      <c r="S1374" s="218"/>
      <c r="T1374" s="219"/>
      <c r="AT1374" s="220" t="s">
        <v>150</v>
      </c>
      <c r="AU1374" s="220" t="s">
        <v>80</v>
      </c>
      <c r="AV1374" s="11" t="s">
        <v>78</v>
      </c>
      <c r="AW1374" s="11" t="s">
        <v>35</v>
      </c>
      <c r="AX1374" s="11" t="s">
        <v>73</v>
      </c>
      <c r="AY1374" s="220" t="s">
        <v>141</v>
      </c>
    </row>
    <row r="1375" s="11" customFormat="1">
      <c r="B1375" s="210"/>
      <c r="C1375" s="211"/>
      <c r="D1375" s="212" t="s">
        <v>150</v>
      </c>
      <c r="E1375" s="213" t="s">
        <v>1</v>
      </c>
      <c r="F1375" s="214" t="s">
        <v>1314</v>
      </c>
      <c r="G1375" s="211"/>
      <c r="H1375" s="213" t="s">
        <v>1</v>
      </c>
      <c r="I1375" s="215"/>
      <c r="J1375" s="211"/>
      <c r="K1375" s="211"/>
      <c r="L1375" s="216"/>
      <c r="M1375" s="217"/>
      <c r="N1375" s="218"/>
      <c r="O1375" s="218"/>
      <c r="P1375" s="218"/>
      <c r="Q1375" s="218"/>
      <c r="R1375" s="218"/>
      <c r="S1375" s="218"/>
      <c r="T1375" s="219"/>
      <c r="AT1375" s="220" t="s">
        <v>150</v>
      </c>
      <c r="AU1375" s="220" t="s">
        <v>80</v>
      </c>
      <c r="AV1375" s="11" t="s">
        <v>78</v>
      </c>
      <c r="AW1375" s="11" t="s">
        <v>35</v>
      </c>
      <c r="AX1375" s="11" t="s">
        <v>73</v>
      </c>
      <c r="AY1375" s="220" t="s">
        <v>141</v>
      </c>
    </row>
    <row r="1376" s="11" customFormat="1">
      <c r="B1376" s="210"/>
      <c r="C1376" s="211"/>
      <c r="D1376" s="212" t="s">
        <v>150</v>
      </c>
      <c r="E1376" s="213" t="s">
        <v>1</v>
      </c>
      <c r="F1376" s="214" t="s">
        <v>631</v>
      </c>
      <c r="G1376" s="211"/>
      <c r="H1376" s="213" t="s">
        <v>1</v>
      </c>
      <c r="I1376" s="215"/>
      <c r="J1376" s="211"/>
      <c r="K1376" s="211"/>
      <c r="L1376" s="216"/>
      <c r="M1376" s="217"/>
      <c r="N1376" s="218"/>
      <c r="O1376" s="218"/>
      <c r="P1376" s="218"/>
      <c r="Q1376" s="218"/>
      <c r="R1376" s="218"/>
      <c r="S1376" s="218"/>
      <c r="T1376" s="219"/>
      <c r="AT1376" s="220" t="s">
        <v>150</v>
      </c>
      <c r="AU1376" s="220" t="s">
        <v>80</v>
      </c>
      <c r="AV1376" s="11" t="s">
        <v>78</v>
      </c>
      <c r="AW1376" s="11" t="s">
        <v>35</v>
      </c>
      <c r="AX1376" s="11" t="s">
        <v>73</v>
      </c>
      <c r="AY1376" s="220" t="s">
        <v>141</v>
      </c>
    </row>
    <row r="1377" s="11" customFormat="1">
      <c r="B1377" s="210"/>
      <c r="C1377" s="211"/>
      <c r="D1377" s="212" t="s">
        <v>150</v>
      </c>
      <c r="E1377" s="213" t="s">
        <v>1</v>
      </c>
      <c r="F1377" s="214" t="s">
        <v>1315</v>
      </c>
      <c r="G1377" s="211"/>
      <c r="H1377" s="213" t="s">
        <v>1</v>
      </c>
      <c r="I1377" s="215"/>
      <c r="J1377" s="211"/>
      <c r="K1377" s="211"/>
      <c r="L1377" s="216"/>
      <c r="M1377" s="217"/>
      <c r="N1377" s="218"/>
      <c r="O1377" s="218"/>
      <c r="P1377" s="218"/>
      <c r="Q1377" s="218"/>
      <c r="R1377" s="218"/>
      <c r="S1377" s="218"/>
      <c r="T1377" s="219"/>
      <c r="AT1377" s="220" t="s">
        <v>150</v>
      </c>
      <c r="AU1377" s="220" t="s">
        <v>80</v>
      </c>
      <c r="AV1377" s="11" t="s">
        <v>78</v>
      </c>
      <c r="AW1377" s="11" t="s">
        <v>35</v>
      </c>
      <c r="AX1377" s="11" t="s">
        <v>73</v>
      </c>
      <c r="AY1377" s="220" t="s">
        <v>141</v>
      </c>
    </row>
    <row r="1378" s="12" customFormat="1">
      <c r="B1378" s="221"/>
      <c r="C1378" s="222"/>
      <c r="D1378" s="212" t="s">
        <v>150</v>
      </c>
      <c r="E1378" s="223" t="s">
        <v>1</v>
      </c>
      <c r="F1378" s="224" t="s">
        <v>187</v>
      </c>
      <c r="G1378" s="222"/>
      <c r="H1378" s="225">
        <v>5</v>
      </c>
      <c r="I1378" s="226"/>
      <c r="J1378" s="222"/>
      <c r="K1378" s="222"/>
      <c r="L1378" s="227"/>
      <c r="M1378" s="228"/>
      <c r="N1378" s="229"/>
      <c r="O1378" s="229"/>
      <c r="P1378" s="229"/>
      <c r="Q1378" s="229"/>
      <c r="R1378" s="229"/>
      <c r="S1378" s="229"/>
      <c r="T1378" s="230"/>
      <c r="AT1378" s="231" t="s">
        <v>150</v>
      </c>
      <c r="AU1378" s="231" t="s">
        <v>80</v>
      </c>
      <c r="AV1378" s="12" t="s">
        <v>80</v>
      </c>
      <c r="AW1378" s="12" t="s">
        <v>35</v>
      </c>
      <c r="AX1378" s="12" t="s">
        <v>78</v>
      </c>
      <c r="AY1378" s="231" t="s">
        <v>141</v>
      </c>
    </row>
    <row r="1379" s="1" customFormat="1" ht="14.4" customHeight="1">
      <c r="B1379" s="37"/>
      <c r="C1379" s="198" t="s">
        <v>1364</v>
      </c>
      <c r="D1379" s="198" t="s">
        <v>143</v>
      </c>
      <c r="E1379" s="199" t="s">
        <v>1365</v>
      </c>
      <c r="F1379" s="200" t="s">
        <v>1366</v>
      </c>
      <c r="G1379" s="201" t="s">
        <v>891</v>
      </c>
      <c r="H1379" s="202">
        <v>62</v>
      </c>
      <c r="I1379" s="203"/>
      <c r="J1379" s="204">
        <f>ROUND(I1379*H1379,2)</f>
        <v>0</v>
      </c>
      <c r="K1379" s="200" t="s">
        <v>1</v>
      </c>
      <c r="L1379" s="42"/>
      <c r="M1379" s="205" t="s">
        <v>1</v>
      </c>
      <c r="N1379" s="206" t="s">
        <v>44</v>
      </c>
      <c r="O1379" s="78"/>
      <c r="P1379" s="207">
        <f>O1379*H1379</f>
        <v>0</v>
      </c>
      <c r="Q1379" s="207">
        <v>0</v>
      </c>
      <c r="R1379" s="207">
        <f>Q1379*H1379</f>
        <v>0</v>
      </c>
      <c r="S1379" s="207">
        <v>0</v>
      </c>
      <c r="T1379" s="208">
        <f>S1379*H1379</f>
        <v>0</v>
      </c>
      <c r="AR1379" s="16" t="s">
        <v>148</v>
      </c>
      <c r="AT1379" s="16" t="s">
        <v>143</v>
      </c>
      <c r="AU1379" s="16" t="s">
        <v>80</v>
      </c>
      <c r="AY1379" s="16" t="s">
        <v>141</v>
      </c>
      <c r="BE1379" s="209">
        <f>IF(N1379="základní",J1379,0)</f>
        <v>0</v>
      </c>
      <c r="BF1379" s="209">
        <f>IF(N1379="snížená",J1379,0)</f>
        <v>0</v>
      </c>
      <c r="BG1379" s="209">
        <f>IF(N1379="zákl. přenesená",J1379,0)</f>
        <v>0</v>
      </c>
      <c r="BH1379" s="209">
        <f>IF(N1379="sníž. přenesená",J1379,0)</f>
        <v>0</v>
      </c>
      <c r="BI1379" s="209">
        <f>IF(N1379="nulová",J1379,0)</f>
        <v>0</v>
      </c>
      <c r="BJ1379" s="16" t="s">
        <v>78</v>
      </c>
      <c r="BK1379" s="209">
        <f>ROUND(I1379*H1379,2)</f>
        <v>0</v>
      </c>
      <c r="BL1379" s="16" t="s">
        <v>148</v>
      </c>
      <c r="BM1379" s="16" t="s">
        <v>1367</v>
      </c>
    </row>
    <row r="1380" s="11" customFormat="1">
      <c r="B1380" s="210"/>
      <c r="C1380" s="211"/>
      <c r="D1380" s="212" t="s">
        <v>150</v>
      </c>
      <c r="E1380" s="213" t="s">
        <v>1</v>
      </c>
      <c r="F1380" s="214" t="s">
        <v>629</v>
      </c>
      <c r="G1380" s="211"/>
      <c r="H1380" s="213" t="s">
        <v>1</v>
      </c>
      <c r="I1380" s="215"/>
      <c r="J1380" s="211"/>
      <c r="K1380" s="211"/>
      <c r="L1380" s="216"/>
      <c r="M1380" s="217"/>
      <c r="N1380" s="218"/>
      <c r="O1380" s="218"/>
      <c r="P1380" s="218"/>
      <c r="Q1380" s="218"/>
      <c r="R1380" s="218"/>
      <c r="S1380" s="218"/>
      <c r="T1380" s="219"/>
      <c r="AT1380" s="220" t="s">
        <v>150</v>
      </c>
      <c r="AU1380" s="220" t="s">
        <v>80</v>
      </c>
      <c r="AV1380" s="11" t="s">
        <v>78</v>
      </c>
      <c r="AW1380" s="11" t="s">
        <v>35</v>
      </c>
      <c r="AX1380" s="11" t="s">
        <v>73</v>
      </c>
      <c r="AY1380" s="220" t="s">
        <v>141</v>
      </c>
    </row>
    <row r="1381" s="11" customFormat="1">
      <c r="B1381" s="210"/>
      <c r="C1381" s="211"/>
      <c r="D1381" s="212" t="s">
        <v>150</v>
      </c>
      <c r="E1381" s="213" t="s">
        <v>1</v>
      </c>
      <c r="F1381" s="214" t="s">
        <v>630</v>
      </c>
      <c r="G1381" s="211"/>
      <c r="H1381" s="213" t="s">
        <v>1</v>
      </c>
      <c r="I1381" s="215"/>
      <c r="J1381" s="211"/>
      <c r="K1381" s="211"/>
      <c r="L1381" s="216"/>
      <c r="M1381" s="217"/>
      <c r="N1381" s="218"/>
      <c r="O1381" s="218"/>
      <c r="P1381" s="218"/>
      <c r="Q1381" s="218"/>
      <c r="R1381" s="218"/>
      <c r="S1381" s="218"/>
      <c r="T1381" s="219"/>
      <c r="AT1381" s="220" t="s">
        <v>150</v>
      </c>
      <c r="AU1381" s="220" t="s">
        <v>80</v>
      </c>
      <c r="AV1381" s="11" t="s">
        <v>78</v>
      </c>
      <c r="AW1381" s="11" t="s">
        <v>35</v>
      </c>
      <c r="AX1381" s="11" t="s">
        <v>73</v>
      </c>
      <c r="AY1381" s="220" t="s">
        <v>141</v>
      </c>
    </row>
    <row r="1382" s="11" customFormat="1">
      <c r="B1382" s="210"/>
      <c r="C1382" s="211"/>
      <c r="D1382" s="212" t="s">
        <v>150</v>
      </c>
      <c r="E1382" s="213" t="s">
        <v>1</v>
      </c>
      <c r="F1382" s="214" t="s">
        <v>1313</v>
      </c>
      <c r="G1382" s="211"/>
      <c r="H1382" s="213" t="s">
        <v>1</v>
      </c>
      <c r="I1382" s="215"/>
      <c r="J1382" s="211"/>
      <c r="K1382" s="211"/>
      <c r="L1382" s="216"/>
      <c r="M1382" s="217"/>
      <c r="N1382" s="218"/>
      <c r="O1382" s="218"/>
      <c r="P1382" s="218"/>
      <c r="Q1382" s="218"/>
      <c r="R1382" s="218"/>
      <c r="S1382" s="218"/>
      <c r="T1382" s="219"/>
      <c r="AT1382" s="220" t="s">
        <v>150</v>
      </c>
      <c r="AU1382" s="220" t="s">
        <v>80</v>
      </c>
      <c r="AV1382" s="11" t="s">
        <v>78</v>
      </c>
      <c r="AW1382" s="11" t="s">
        <v>35</v>
      </c>
      <c r="AX1382" s="11" t="s">
        <v>73</v>
      </c>
      <c r="AY1382" s="220" t="s">
        <v>141</v>
      </c>
    </row>
    <row r="1383" s="11" customFormat="1">
      <c r="B1383" s="210"/>
      <c r="C1383" s="211"/>
      <c r="D1383" s="212" t="s">
        <v>150</v>
      </c>
      <c r="E1383" s="213" t="s">
        <v>1</v>
      </c>
      <c r="F1383" s="214" t="s">
        <v>1314</v>
      </c>
      <c r="G1383" s="211"/>
      <c r="H1383" s="213" t="s">
        <v>1</v>
      </c>
      <c r="I1383" s="215"/>
      <c r="J1383" s="211"/>
      <c r="K1383" s="211"/>
      <c r="L1383" s="216"/>
      <c r="M1383" s="217"/>
      <c r="N1383" s="218"/>
      <c r="O1383" s="218"/>
      <c r="P1383" s="218"/>
      <c r="Q1383" s="218"/>
      <c r="R1383" s="218"/>
      <c r="S1383" s="218"/>
      <c r="T1383" s="219"/>
      <c r="AT1383" s="220" t="s">
        <v>150</v>
      </c>
      <c r="AU1383" s="220" t="s">
        <v>80</v>
      </c>
      <c r="AV1383" s="11" t="s">
        <v>78</v>
      </c>
      <c r="AW1383" s="11" t="s">
        <v>35</v>
      </c>
      <c r="AX1383" s="11" t="s">
        <v>73</v>
      </c>
      <c r="AY1383" s="220" t="s">
        <v>141</v>
      </c>
    </row>
    <row r="1384" s="11" customFormat="1">
      <c r="B1384" s="210"/>
      <c r="C1384" s="211"/>
      <c r="D1384" s="212" t="s">
        <v>150</v>
      </c>
      <c r="E1384" s="213" t="s">
        <v>1</v>
      </c>
      <c r="F1384" s="214" t="s">
        <v>631</v>
      </c>
      <c r="G1384" s="211"/>
      <c r="H1384" s="213" t="s">
        <v>1</v>
      </c>
      <c r="I1384" s="215"/>
      <c r="J1384" s="211"/>
      <c r="K1384" s="211"/>
      <c r="L1384" s="216"/>
      <c r="M1384" s="217"/>
      <c r="N1384" s="218"/>
      <c r="O1384" s="218"/>
      <c r="P1384" s="218"/>
      <c r="Q1384" s="218"/>
      <c r="R1384" s="218"/>
      <c r="S1384" s="218"/>
      <c r="T1384" s="219"/>
      <c r="AT1384" s="220" t="s">
        <v>150</v>
      </c>
      <c r="AU1384" s="220" t="s">
        <v>80</v>
      </c>
      <c r="AV1384" s="11" t="s">
        <v>78</v>
      </c>
      <c r="AW1384" s="11" t="s">
        <v>35</v>
      </c>
      <c r="AX1384" s="11" t="s">
        <v>73</v>
      </c>
      <c r="AY1384" s="220" t="s">
        <v>141</v>
      </c>
    </row>
    <row r="1385" s="11" customFormat="1">
      <c r="B1385" s="210"/>
      <c r="C1385" s="211"/>
      <c r="D1385" s="212" t="s">
        <v>150</v>
      </c>
      <c r="E1385" s="213" t="s">
        <v>1</v>
      </c>
      <c r="F1385" s="214" t="s">
        <v>1315</v>
      </c>
      <c r="G1385" s="211"/>
      <c r="H1385" s="213" t="s">
        <v>1</v>
      </c>
      <c r="I1385" s="215"/>
      <c r="J1385" s="211"/>
      <c r="K1385" s="211"/>
      <c r="L1385" s="216"/>
      <c r="M1385" s="217"/>
      <c r="N1385" s="218"/>
      <c r="O1385" s="218"/>
      <c r="P1385" s="218"/>
      <c r="Q1385" s="218"/>
      <c r="R1385" s="218"/>
      <c r="S1385" s="218"/>
      <c r="T1385" s="219"/>
      <c r="AT1385" s="220" t="s">
        <v>150</v>
      </c>
      <c r="AU1385" s="220" t="s">
        <v>80</v>
      </c>
      <c r="AV1385" s="11" t="s">
        <v>78</v>
      </c>
      <c r="AW1385" s="11" t="s">
        <v>35</v>
      </c>
      <c r="AX1385" s="11" t="s">
        <v>73</v>
      </c>
      <c r="AY1385" s="220" t="s">
        <v>141</v>
      </c>
    </row>
    <row r="1386" s="12" customFormat="1">
      <c r="B1386" s="221"/>
      <c r="C1386" s="222"/>
      <c r="D1386" s="212" t="s">
        <v>150</v>
      </c>
      <c r="E1386" s="223" t="s">
        <v>1</v>
      </c>
      <c r="F1386" s="224" t="s">
        <v>643</v>
      </c>
      <c r="G1386" s="222"/>
      <c r="H1386" s="225">
        <v>62</v>
      </c>
      <c r="I1386" s="226"/>
      <c r="J1386" s="222"/>
      <c r="K1386" s="222"/>
      <c r="L1386" s="227"/>
      <c r="M1386" s="228"/>
      <c r="N1386" s="229"/>
      <c r="O1386" s="229"/>
      <c r="P1386" s="229"/>
      <c r="Q1386" s="229"/>
      <c r="R1386" s="229"/>
      <c r="S1386" s="229"/>
      <c r="T1386" s="230"/>
      <c r="AT1386" s="231" t="s">
        <v>150</v>
      </c>
      <c r="AU1386" s="231" t="s">
        <v>80</v>
      </c>
      <c r="AV1386" s="12" t="s">
        <v>80</v>
      </c>
      <c r="AW1386" s="12" t="s">
        <v>35</v>
      </c>
      <c r="AX1386" s="12" t="s">
        <v>78</v>
      </c>
      <c r="AY1386" s="231" t="s">
        <v>141</v>
      </c>
    </row>
    <row r="1387" s="1" customFormat="1" ht="14.4" customHeight="1">
      <c r="B1387" s="37"/>
      <c r="C1387" s="198" t="s">
        <v>1368</v>
      </c>
      <c r="D1387" s="198" t="s">
        <v>143</v>
      </c>
      <c r="E1387" s="199" t="s">
        <v>1369</v>
      </c>
      <c r="F1387" s="200" t="s">
        <v>1370</v>
      </c>
      <c r="G1387" s="201" t="s">
        <v>430</v>
      </c>
      <c r="H1387" s="202">
        <v>57</v>
      </c>
      <c r="I1387" s="203"/>
      <c r="J1387" s="204">
        <f>ROUND(I1387*H1387,2)</f>
        <v>0</v>
      </c>
      <c r="K1387" s="200" t="s">
        <v>1</v>
      </c>
      <c r="L1387" s="42"/>
      <c r="M1387" s="205" t="s">
        <v>1</v>
      </c>
      <c r="N1387" s="206" t="s">
        <v>44</v>
      </c>
      <c r="O1387" s="78"/>
      <c r="P1387" s="207">
        <f>O1387*H1387</f>
        <v>0</v>
      </c>
      <c r="Q1387" s="207">
        <v>0</v>
      </c>
      <c r="R1387" s="207">
        <f>Q1387*H1387</f>
        <v>0</v>
      </c>
      <c r="S1387" s="207">
        <v>0</v>
      </c>
      <c r="T1387" s="208">
        <f>S1387*H1387</f>
        <v>0</v>
      </c>
      <c r="AR1387" s="16" t="s">
        <v>148</v>
      </c>
      <c r="AT1387" s="16" t="s">
        <v>143</v>
      </c>
      <c r="AU1387" s="16" t="s">
        <v>80</v>
      </c>
      <c r="AY1387" s="16" t="s">
        <v>141</v>
      </c>
      <c r="BE1387" s="209">
        <f>IF(N1387="základní",J1387,0)</f>
        <v>0</v>
      </c>
      <c r="BF1387" s="209">
        <f>IF(N1387="snížená",J1387,0)</f>
        <v>0</v>
      </c>
      <c r="BG1387" s="209">
        <f>IF(N1387="zákl. přenesená",J1387,0)</f>
        <v>0</v>
      </c>
      <c r="BH1387" s="209">
        <f>IF(N1387="sníž. přenesená",J1387,0)</f>
        <v>0</v>
      </c>
      <c r="BI1387" s="209">
        <f>IF(N1387="nulová",J1387,0)</f>
        <v>0</v>
      </c>
      <c r="BJ1387" s="16" t="s">
        <v>78</v>
      </c>
      <c r="BK1387" s="209">
        <f>ROUND(I1387*H1387,2)</f>
        <v>0</v>
      </c>
      <c r="BL1387" s="16" t="s">
        <v>148</v>
      </c>
      <c r="BM1387" s="16" t="s">
        <v>1371</v>
      </c>
    </row>
    <row r="1388" s="11" customFormat="1">
      <c r="B1388" s="210"/>
      <c r="C1388" s="211"/>
      <c r="D1388" s="212" t="s">
        <v>150</v>
      </c>
      <c r="E1388" s="213" t="s">
        <v>1</v>
      </c>
      <c r="F1388" s="214" t="s">
        <v>629</v>
      </c>
      <c r="G1388" s="211"/>
      <c r="H1388" s="213" t="s">
        <v>1</v>
      </c>
      <c r="I1388" s="215"/>
      <c r="J1388" s="211"/>
      <c r="K1388" s="211"/>
      <c r="L1388" s="216"/>
      <c r="M1388" s="217"/>
      <c r="N1388" s="218"/>
      <c r="O1388" s="218"/>
      <c r="P1388" s="218"/>
      <c r="Q1388" s="218"/>
      <c r="R1388" s="218"/>
      <c r="S1388" s="218"/>
      <c r="T1388" s="219"/>
      <c r="AT1388" s="220" t="s">
        <v>150</v>
      </c>
      <c r="AU1388" s="220" t="s">
        <v>80</v>
      </c>
      <c r="AV1388" s="11" t="s">
        <v>78</v>
      </c>
      <c r="AW1388" s="11" t="s">
        <v>35</v>
      </c>
      <c r="AX1388" s="11" t="s">
        <v>73</v>
      </c>
      <c r="AY1388" s="220" t="s">
        <v>141</v>
      </c>
    </row>
    <row r="1389" s="11" customFormat="1">
      <c r="B1389" s="210"/>
      <c r="C1389" s="211"/>
      <c r="D1389" s="212" t="s">
        <v>150</v>
      </c>
      <c r="E1389" s="213" t="s">
        <v>1</v>
      </c>
      <c r="F1389" s="214" t="s">
        <v>630</v>
      </c>
      <c r="G1389" s="211"/>
      <c r="H1389" s="213" t="s">
        <v>1</v>
      </c>
      <c r="I1389" s="215"/>
      <c r="J1389" s="211"/>
      <c r="K1389" s="211"/>
      <c r="L1389" s="216"/>
      <c r="M1389" s="217"/>
      <c r="N1389" s="218"/>
      <c r="O1389" s="218"/>
      <c r="P1389" s="218"/>
      <c r="Q1389" s="218"/>
      <c r="R1389" s="218"/>
      <c r="S1389" s="218"/>
      <c r="T1389" s="219"/>
      <c r="AT1389" s="220" t="s">
        <v>150</v>
      </c>
      <c r="AU1389" s="220" t="s">
        <v>80</v>
      </c>
      <c r="AV1389" s="11" t="s">
        <v>78</v>
      </c>
      <c r="AW1389" s="11" t="s">
        <v>35</v>
      </c>
      <c r="AX1389" s="11" t="s">
        <v>73</v>
      </c>
      <c r="AY1389" s="220" t="s">
        <v>141</v>
      </c>
    </row>
    <row r="1390" s="11" customFormat="1">
      <c r="B1390" s="210"/>
      <c r="C1390" s="211"/>
      <c r="D1390" s="212" t="s">
        <v>150</v>
      </c>
      <c r="E1390" s="213" t="s">
        <v>1</v>
      </c>
      <c r="F1390" s="214" t="s">
        <v>1313</v>
      </c>
      <c r="G1390" s="211"/>
      <c r="H1390" s="213" t="s">
        <v>1</v>
      </c>
      <c r="I1390" s="215"/>
      <c r="J1390" s="211"/>
      <c r="K1390" s="211"/>
      <c r="L1390" s="216"/>
      <c r="M1390" s="217"/>
      <c r="N1390" s="218"/>
      <c r="O1390" s="218"/>
      <c r="P1390" s="218"/>
      <c r="Q1390" s="218"/>
      <c r="R1390" s="218"/>
      <c r="S1390" s="218"/>
      <c r="T1390" s="219"/>
      <c r="AT1390" s="220" t="s">
        <v>150</v>
      </c>
      <c r="AU1390" s="220" t="s">
        <v>80</v>
      </c>
      <c r="AV1390" s="11" t="s">
        <v>78</v>
      </c>
      <c r="AW1390" s="11" t="s">
        <v>35</v>
      </c>
      <c r="AX1390" s="11" t="s">
        <v>73</v>
      </c>
      <c r="AY1390" s="220" t="s">
        <v>141</v>
      </c>
    </row>
    <row r="1391" s="11" customFormat="1">
      <c r="B1391" s="210"/>
      <c r="C1391" s="211"/>
      <c r="D1391" s="212" t="s">
        <v>150</v>
      </c>
      <c r="E1391" s="213" t="s">
        <v>1</v>
      </c>
      <c r="F1391" s="214" t="s">
        <v>1314</v>
      </c>
      <c r="G1391" s="211"/>
      <c r="H1391" s="213" t="s">
        <v>1</v>
      </c>
      <c r="I1391" s="215"/>
      <c r="J1391" s="211"/>
      <c r="K1391" s="211"/>
      <c r="L1391" s="216"/>
      <c r="M1391" s="217"/>
      <c r="N1391" s="218"/>
      <c r="O1391" s="218"/>
      <c r="P1391" s="218"/>
      <c r="Q1391" s="218"/>
      <c r="R1391" s="218"/>
      <c r="S1391" s="218"/>
      <c r="T1391" s="219"/>
      <c r="AT1391" s="220" t="s">
        <v>150</v>
      </c>
      <c r="AU1391" s="220" t="s">
        <v>80</v>
      </c>
      <c r="AV1391" s="11" t="s">
        <v>78</v>
      </c>
      <c r="AW1391" s="11" t="s">
        <v>35</v>
      </c>
      <c r="AX1391" s="11" t="s">
        <v>73</v>
      </c>
      <c r="AY1391" s="220" t="s">
        <v>141</v>
      </c>
    </row>
    <row r="1392" s="11" customFormat="1">
      <c r="B1392" s="210"/>
      <c r="C1392" s="211"/>
      <c r="D1392" s="212" t="s">
        <v>150</v>
      </c>
      <c r="E1392" s="213" t="s">
        <v>1</v>
      </c>
      <c r="F1392" s="214" t="s">
        <v>631</v>
      </c>
      <c r="G1392" s="211"/>
      <c r="H1392" s="213" t="s">
        <v>1</v>
      </c>
      <c r="I1392" s="215"/>
      <c r="J1392" s="211"/>
      <c r="K1392" s="211"/>
      <c r="L1392" s="216"/>
      <c r="M1392" s="217"/>
      <c r="N1392" s="218"/>
      <c r="O1392" s="218"/>
      <c r="P1392" s="218"/>
      <c r="Q1392" s="218"/>
      <c r="R1392" s="218"/>
      <c r="S1392" s="218"/>
      <c r="T1392" s="219"/>
      <c r="AT1392" s="220" t="s">
        <v>150</v>
      </c>
      <c r="AU1392" s="220" t="s">
        <v>80</v>
      </c>
      <c r="AV1392" s="11" t="s">
        <v>78</v>
      </c>
      <c r="AW1392" s="11" t="s">
        <v>35</v>
      </c>
      <c r="AX1392" s="11" t="s">
        <v>73</v>
      </c>
      <c r="AY1392" s="220" t="s">
        <v>141</v>
      </c>
    </row>
    <row r="1393" s="11" customFormat="1">
      <c r="B1393" s="210"/>
      <c r="C1393" s="211"/>
      <c r="D1393" s="212" t="s">
        <v>150</v>
      </c>
      <c r="E1393" s="213" t="s">
        <v>1</v>
      </c>
      <c r="F1393" s="214" t="s">
        <v>1315</v>
      </c>
      <c r="G1393" s="211"/>
      <c r="H1393" s="213" t="s">
        <v>1</v>
      </c>
      <c r="I1393" s="215"/>
      <c r="J1393" s="211"/>
      <c r="K1393" s="211"/>
      <c r="L1393" s="216"/>
      <c r="M1393" s="217"/>
      <c r="N1393" s="218"/>
      <c r="O1393" s="218"/>
      <c r="P1393" s="218"/>
      <c r="Q1393" s="218"/>
      <c r="R1393" s="218"/>
      <c r="S1393" s="218"/>
      <c r="T1393" s="219"/>
      <c r="AT1393" s="220" t="s">
        <v>150</v>
      </c>
      <c r="AU1393" s="220" t="s">
        <v>80</v>
      </c>
      <c r="AV1393" s="11" t="s">
        <v>78</v>
      </c>
      <c r="AW1393" s="11" t="s">
        <v>35</v>
      </c>
      <c r="AX1393" s="11" t="s">
        <v>73</v>
      </c>
      <c r="AY1393" s="220" t="s">
        <v>141</v>
      </c>
    </row>
    <row r="1394" s="12" customFormat="1">
      <c r="B1394" s="221"/>
      <c r="C1394" s="222"/>
      <c r="D1394" s="212" t="s">
        <v>150</v>
      </c>
      <c r="E1394" s="223" t="s">
        <v>1</v>
      </c>
      <c r="F1394" s="224" t="s">
        <v>604</v>
      </c>
      <c r="G1394" s="222"/>
      <c r="H1394" s="225">
        <v>57</v>
      </c>
      <c r="I1394" s="226"/>
      <c r="J1394" s="222"/>
      <c r="K1394" s="222"/>
      <c r="L1394" s="227"/>
      <c r="M1394" s="228"/>
      <c r="N1394" s="229"/>
      <c r="O1394" s="229"/>
      <c r="P1394" s="229"/>
      <c r="Q1394" s="229"/>
      <c r="R1394" s="229"/>
      <c r="S1394" s="229"/>
      <c r="T1394" s="230"/>
      <c r="AT1394" s="231" t="s">
        <v>150</v>
      </c>
      <c r="AU1394" s="231" t="s">
        <v>80</v>
      </c>
      <c r="AV1394" s="12" t="s">
        <v>80</v>
      </c>
      <c r="AW1394" s="12" t="s">
        <v>35</v>
      </c>
      <c r="AX1394" s="12" t="s">
        <v>78</v>
      </c>
      <c r="AY1394" s="231" t="s">
        <v>141</v>
      </c>
    </row>
    <row r="1395" s="1" customFormat="1" ht="14.4" customHeight="1">
      <c r="B1395" s="37"/>
      <c r="C1395" s="198" t="s">
        <v>1372</v>
      </c>
      <c r="D1395" s="198" t="s">
        <v>143</v>
      </c>
      <c r="E1395" s="199" t="s">
        <v>1373</v>
      </c>
      <c r="F1395" s="200" t="s">
        <v>1374</v>
      </c>
      <c r="G1395" s="201" t="s">
        <v>430</v>
      </c>
      <c r="H1395" s="202">
        <v>1177</v>
      </c>
      <c r="I1395" s="203"/>
      <c r="J1395" s="204">
        <f>ROUND(I1395*H1395,2)</f>
        <v>0</v>
      </c>
      <c r="K1395" s="200" t="s">
        <v>1</v>
      </c>
      <c r="L1395" s="42"/>
      <c r="M1395" s="205" t="s">
        <v>1</v>
      </c>
      <c r="N1395" s="206" t="s">
        <v>44</v>
      </c>
      <c r="O1395" s="78"/>
      <c r="P1395" s="207">
        <f>O1395*H1395</f>
        <v>0</v>
      </c>
      <c r="Q1395" s="207">
        <v>0</v>
      </c>
      <c r="R1395" s="207">
        <f>Q1395*H1395</f>
        <v>0</v>
      </c>
      <c r="S1395" s="207">
        <v>0</v>
      </c>
      <c r="T1395" s="208">
        <f>S1395*H1395</f>
        <v>0</v>
      </c>
      <c r="AR1395" s="16" t="s">
        <v>148</v>
      </c>
      <c r="AT1395" s="16" t="s">
        <v>143</v>
      </c>
      <c r="AU1395" s="16" t="s">
        <v>80</v>
      </c>
      <c r="AY1395" s="16" t="s">
        <v>141</v>
      </c>
      <c r="BE1395" s="209">
        <f>IF(N1395="základní",J1395,0)</f>
        <v>0</v>
      </c>
      <c r="BF1395" s="209">
        <f>IF(N1395="snížená",J1395,0)</f>
        <v>0</v>
      </c>
      <c r="BG1395" s="209">
        <f>IF(N1395="zákl. přenesená",J1395,0)</f>
        <v>0</v>
      </c>
      <c r="BH1395" s="209">
        <f>IF(N1395="sníž. přenesená",J1395,0)</f>
        <v>0</v>
      </c>
      <c r="BI1395" s="209">
        <f>IF(N1395="nulová",J1395,0)</f>
        <v>0</v>
      </c>
      <c r="BJ1395" s="16" t="s">
        <v>78</v>
      </c>
      <c r="BK1395" s="209">
        <f>ROUND(I1395*H1395,2)</f>
        <v>0</v>
      </c>
      <c r="BL1395" s="16" t="s">
        <v>148</v>
      </c>
      <c r="BM1395" s="16" t="s">
        <v>1375</v>
      </c>
    </row>
    <row r="1396" s="11" customFormat="1">
      <c r="B1396" s="210"/>
      <c r="C1396" s="211"/>
      <c r="D1396" s="212" t="s">
        <v>150</v>
      </c>
      <c r="E1396" s="213" t="s">
        <v>1</v>
      </c>
      <c r="F1396" s="214" t="s">
        <v>629</v>
      </c>
      <c r="G1396" s="211"/>
      <c r="H1396" s="213" t="s">
        <v>1</v>
      </c>
      <c r="I1396" s="215"/>
      <c r="J1396" s="211"/>
      <c r="K1396" s="211"/>
      <c r="L1396" s="216"/>
      <c r="M1396" s="217"/>
      <c r="N1396" s="218"/>
      <c r="O1396" s="218"/>
      <c r="P1396" s="218"/>
      <c r="Q1396" s="218"/>
      <c r="R1396" s="218"/>
      <c r="S1396" s="218"/>
      <c r="T1396" s="219"/>
      <c r="AT1396" s="220" t="s">
        <v>150</v>
      </c>
      <c r="AU1396" s="220" t="s">
        <v>80</v>
      </c>
      <c r="AV1396" s="11" t="s">
        <v>78</v>
      </c>
      <c r="AW1396" s="11" t="s">
        <v>35</v>
      </c>
      <c r="AX1396" s="11" t="s">
        <v>73</v>
      </c>
      <c r="AY1396" s="220" t="s">
        <v>141</v>
      </c>
    </row>
    <row r="1397" s="11" customFormat="1">
      <c r="B1397" s="210"/>
      <c r="C1397" s="211"/>
      <c r="D1397" s="212" t="s">
        <v>150</v>
      </c>
      <c r="E1397" s="213" t="s">
        <v>1</v>
      </c>
      <c r="F1397" s="214" t="s">
        <v>630</v>
      </c>
      <c r="G1397" s="211"/>
      <c r="H1397" s="213" t="s">
        <v>1</v>
      </c>
      <c r="I1397" s="215"/>
      <c r="J1397" s="211"/>
      <c r="K1397" s="211"/>
      <c r="L1397" s="216"/>
      <c r="M1397" s="217"/>
      <c r="N1397" s="218"/>
      <c r="O1397" s="218"/>
      <c r="P1397" s="218"/>
      <c r="Q1397" s="218"/>
      <c r="R1397" s="218"/>
      <c r="S1397" s="218"/>
      <c r="T1397" s="219"/>
      <c r="AT1397" s="220" t="s">
        <v>150</v>
      </c>
      <c r="AU1397" s="220" t="s">
        <v>80</v>
      </c>
      <c r="AV1397" s="11" t="s">
        <v>78</v>
      </c>
      <c r="AW1397" s="11" t="s">
        <v>35</v>
      </c>
      <c r="AX1397" s="11" t="s">
        <v>73</v>
      </c>
      <c r="AY1397" s="220" t="s">
        <v>141</v>
      </c>
    </row>
    <row r="1398" s="11" customFormat="1">
      <c r="B1398" s="210"/>
      <c r="C1398" s="211"/>
      <c r="D1398" s="212" t="s">
        <v>150</v>
      </c>
      <c r="E1398" s="213" t="s">
        <v>1</v>
      </c>
      <c r="F1398" s="214" t="s">
        <v>1313</v>
      </c>
      <c r="G1398" s="211"/>
      <c r="H1398" s="213" t="s">
        <v>1</v>
      </c>
      <c r="I1398" s="215"/>
      <c r="J1398" s="211"/>
      <c r="K1398" s="211"/>
      <c r="L1398" s="216"/>
      <c r="M1398" s="217"/>
      <c r="N1398" s="218"/>
      <c r="O1398" s="218"/>
      <c r="P1398" s="218"/>
      <c r="Q1398" s="218"/>
      <c r="R1398" s="218"/>
      <c r="S1398" s="218"/>
      <c r="T1398" s="219"/>
      <c r="AT1398" s="220" t="s">
        <v>150</v>
      </c>
      <c r="AU1398" s="220" t="s">
        <v>80</v>
      </c>
      <c r="AV1398" s="11" t="s">
        <v>78</v>
      </c>
      <c r="AW1398" s="11" t="s">
        <v>35</v>
      </c>
      <c r="AX1398" s="11" t="s">
        <v>73</v>
      </c>
      <c r="AY1398" s="220" t="s">
        <v>141</v>
      </c>
    </row>
    <row r="1399" s="11" customFormat="1">
      <c r="B1399" s="210"/>
      <c r="C1399" s="211"/>
      <c r="D1399" s="212" t="s">
        <v>150</v>
      </c>
      <c r="E1399" s="213" t="s">
        <v>1</v>
      </c>
      <c r="F1399" s="214" t="s">
        <v>1314</v>
      </c>
      <c r="G1399" s="211"/>
      <c r="H1399" s="213" t="s">
        <v>1</v>
      </c>
      <c r="I1399" s="215"/>
      <c r="J1399" s="211"/>
      <c r="K1399" s="211"/>
      <c r="L1399" s="216"/>
      <c r="M1399" s="217"/>
      <c r="N1399" s="218"/>
      <c r="O1399" s="218"/>
      <c r="P1399" s="218"/>
      <c r="Q1399" s="218"/>
      <c r="R1399" s="218"/>
      <c r="S1399" s="218"/>
      <c r="T1399" s="219"/>
      <c r="AT1399" s="220" t="s">
        <v>150</v>
      </c>
      <c r="AU1399" s="220" t="s">
        <v>80</v>
      </c>
      <c r="AV1399" s="11" t="s">
        <v>78</v>
      </c>
      <c r="AW1399" s="11" t="s">
        <v>35</v>
      </c>
      <c r="AX1399" s="11" t="s">
        <v>73</v>
      </c>
      <c r="AY1399" s="220" t="s">
        <v>141</v>
      </c>
    </row>
    <row r="1400" s="11" customFormat="1">
      <c r="B1400" s="210"/>
      <c r="C1400" s="211"/>
      <c r="D1400" s="212" t="s">
        <v>150</v>
      </c>
      <c r="E1400" s="213" t="s">
        <v>1</v>
      </c>
      <c r="F1400" s="214" t="s">
        <v>631</v>
      </c>
      <c r="G1400" s="211"/>
      <c r="H1400" s="213" t="s">
        <v>1</v>
      </c>
      <c r="I1400" s="215"/>
      <c r="J1400" s="211"/>
      <c r="K1400" s="211"/>
      <c r="L1400" s="216"/>
      <c r="M1400" s="217"/>
      <c r="N1400" s="218"/>
      <c r="O1400" s="218"/>
      <c r="P1400" s="218"/>
      <c r="Q1400" s="218"/>
      <c r="R1400" s="218"/>
      <c r="S1400" s="218"/>
      <c r="T1400" s="219"/>
      <c r="AT1400" s="220" t="s">
        <v>150</v>
      </c>
      <c r="AU1400" s="220" t="s">
        <v>80</v>
      </c>
      <c r="AV1400" s="11" t="s">
        <v>78</v>
      </c>
      <c r="AW1400" s="11" t="s">
        <v>35</v>
      </c>
      <c r="AX1400" s="11" t="s">
        <v>73</v>
      </c>
      <c r="AY1400" s="220" t="s">
        <v>141</v>
      </c>
    </row>
    <row r="1401" s="11" customFormat="1">
      <c r="B1401" s="210"/>
      <c r="C1401" s="211"/>
      <c r="D1401" s="212" t="s">
        <v>150</v>
      </c>
      <c r="E1401" s="213" t="s">
        <v>1</v>
      </c>
      <c r="F1401" s="214" t="s">
        <v>1315</v>
      </c>
      <c r="G1401" s="211"/>
      <c r="H1401" s="213" t="s">
        <v>1</v>
      </c>
      <c r="I1401" s="215"/>
      <c r="J1401" s="211"/>
      <c r="K1401" s="211"/>
      <c r="L1401" s="216"/>
      <c r="M1401" s="217"/>
      <c r="N1401" s="218"/>
      <c r="O1401" s="218"/>
      <c r="P1401" s="218"/>
      <c r="Q1401" s="218"/>
      <c r="R1401" s="218"/>
      <c r="S1401" s="218"/>
      <c r="T1401" s="219"/>
      <c r="AT1401" s="220" t="s">
        <v>150</v>
      </c>
      <c r="AU1401" s="220" t="s">
        <v>80</v>
      </c>
      <c r="AV1401" s="11" t="s">
        <v>78</v>
      </c>
      <c r="AW1401" s="11" t="s">
        <v>35</v>
      </c>
      <c r="AX1401" s="11" t="s">
        <v>73</v>
      </c>
      <c r="AY1401" s="220" t="s">
        <v>141</v>
      </c>
    </row>
    <row r="1402" s="12" customFormat="1">
      <c r="B1402" s="221"/>
      <c r="C1402" s="222"/>
      <c r="D1402" s="212" t="s">
        <v>150</v>
      </c>
      <c r="E1402" s="223" t="s">
        <v>1</v>
      </c>
      <c r="F1402" s="224" t="s">
        <v>1376</v>
      </c>
      <c r="G1402" s="222"/>
      <c r="H1402" s="225">
        <v>1177</v>
      </c>
      <c r="I1402" s="226"/>
      <c r="J1402" s="222"/>
      <c r="K1402" s="222"/>
      <c r="L1402" s="227"/>
      <c r="M1402" s="228"/>
      <c r="N1402" s="229"/>
      <c r="O1402" s="229"/>
      <c r="P1402" s="229"/>
      <c r="Q1402" s="229"/>
      <c r="R1402" s="229"/>
      <c r="S1402" s="229"/>
      <c r="T1402" s="230"/>
      <c r="AT1402" s="231" t="s">
        <v>150</v>
      </c>
      <c r="AU1402" s="231" t="s">
        <v>80</v>
      </c>
      <c r="AV1402" s="12" t="s">
        <v>80</v>
      </c>
      <c r="AW1402" s="12" t="s">
        <v>35</v>
      </c>
      <c r="AX1402" s="12" t="s">
        <v>78</v>
      </c>
      <c r="AY1402" s="231" t="s">
        <v>141</v>
      </c>
    </row>
    <row r="1403" s="1" customFormat="1" ht="14.4" customHeight="1">
      <c r="B1403" s="37"/>
      <c r="C1403" s="198" t="s">
        <v>1377</v>
      </c>
      <c r="D1403" s="198" t="s">
        <v>143</v>
      </c>
      <c r="E1403" s="199" t="s">
        <v>1378</v>
      </c>
      <c r="F1403" s="200" t="s">
        <v>1379</v>
      </c>
      <c r="G1403" s="201" t="s">
        <v>430</v>
      </c>
      <c r="H1403" s="202">
        <v>150</v>
      </c>
      <c r="I1403" s="203"/>
      <c r="J1403" s="204">
        <f>ROUND(I1403*H1403,2)</f>
        <v>0</v>
      </c>
      <c r="K1403" s="200" t="s">
        <v>1</v>
      </c>
      <c r="L1403" s="42"/>
      <c r="M1403" s="205" t="s">
        <v>1</v>
      </c>
      <c r="N1403" s="206" t="s">
        <v>44</v>
      </c>
      <c r="O1403" s="78"/>
      <c r="P1403" s="207">
        <f>O1403*H1403</f>
        <v>0</v>
      </c>
      <c r="Q1403" s="207">
        <v>0</v>
      </c>
      <c r="R1403" s="207">
        <f>Q1403*H1403</f>
        <v>0</v>
      </c>
      <c r="S1403" s="207">
        <v>0</v>
      </c>
      <c r="T1403" s="208">
        <f>S1403*H1403</f>
        <v>0</v>
      </c>
      <c r="AR1403" s="16" t="s">
        <v>148</v>
      </c>
      <c r="AT1403" s="16" t="s">
        <v>143</v>
      </c>
      <c r="AU1403" s="16" t="s">
        <v>80</v>
      </c>
      <c r="AY1403" s="16" t="s">
        <v>141</v>
      </c>
      <c r="BE1403" s="209">
        <f>IF(N1403="základní",J1403,0)</f>
        <v>0</v>
      </c>
      <c r="BF1403" s="209">
        <f>IF(N1403="snížená",J1403,0)</f>
        <v>0</v>
      </c>
      <c r="BG1403" s="209">
        <f>IF(N1403="zákl. přenesená",J1403,0)</f>
        <v>0</v>
      </c>
      <c r="BH1403" s="209">
        <f>IF(N1403="sníž. přenesená",J1403,0)</f>
        <v>0</v>
      </c>
      <c r="BI1403" s="209">
        <f>IF(N1403="nulová",J1403,0)</f>
        <v>0</v>
      </c>
      <c r="BJ1403" s="16" t="s">
        <v>78</v>
      </c>
      <c r="BK1403" s="209">
        <f>ROUND(I1403*H1403,2)</f>
        <v>0</v>
      </c>
      <c r="BL1403" s="16" t="s">
        <v>148</v>
      </c>
      <c r="BM1403" s="16" t="s">
        <v>1380</v>
      </c>
    </row>
    <row r="1404" s="11" customFormat="1">
      <c r="B1404" s="210"/>
      <c r="C1404" s="211"/>
      <c r="D1404" s="212" t="s">
        <v>150</v>
      </c>
      <c r="E1404" s="213" t="s">
        <v>1</v>
      </c>
      <c r="F1404" s="214" t="s">
        <v>629</v>
      </c>
      <c r="G1404" s="211"/>
      <c r="H1404" s="213" t="s">
        <v>1</v>
      </c>
      <c r="I1404" s="215"/>
      <c r="J1404" s="211"/>
      <c r="K1404" s="211"/>
      <c r="L1404" s="216"/>
      <c r="M1404" s="217"/>
      <c r="N1404" s="218"/>
      <c r="O1404" s="218"/>
      <c r="P1404" s="218"/>
      <c r="Q1404" s="218"/>
      <c r="R1404" s="218"/>
      <c r="S1404" s="218"/>
      <c r="T1404" s="219"/>
      <c r="AT1404" s="220" t="s">
        <v>150</v>
      </c>
      <c r="AU1404" s="220" t="s">
        <v>80</v>
      </c>
      <c r="AV1404" s="11" t="s">
        <v>78</v>
      </c>
      <c r="AW1404" s="11" t="s">
        <v>35</v>
      </c>
      <c r="AX1404" s="11" t="s">
        <v>73</v>
      </c>
      <c r="AY1404" s="220" t="s">
        <v>141</v>
      </c>
    </row>
    <row r="1405" s="11" customFormat="1">
      <c r="B1405" s="210"/>
      <c r="C1405" s="211"/>
      <c r="D1405" s="212" t="s">
        <v>150</v>
      </c>
      <c r="E1405" s="213" t="s">
        <v>1</v>
      </c>
      <c r="F1405" s="214" t="s">
        <v>630</v>
      </c>
      <c r="G1405" s="211"/>
      <c r="H1405" s="213" t="s">
        <v>1</v>
      </c>
      <c r="I1405" s="215"/>
      <c r="J1405" s="211"/>
      <c r="K1405" s="211"/>
      <c r="L1405" s="216"/>
      <c r="M1405" s="217"/>
      <c r="N1405" s="218"/>
      <c r="O1405" s="218"/>
      <c r="P1405" s="218"/>
      <c r="Q1405" s="218"/>
      <c r="R1405" s="218"/>
      <c r="S1405" s="218"/>
      <c r="T1405" s="219"/>
      <c r="AT1405" s="220" t="s">
        <v>150</v>
      </c>
      <c r="AU1405" s="220" t="s">
        <v>80</v>
      </c>
      <c r="AV1405" s="11" t="s">
        <v>78</v>
      </c>
      <c r="AW1405" s="11" t="s">
        <v>35</v>
      </c>
      <c r="AX1405" s="11" t="s">
        <v>73</v>
      </c>
      <c r="AY1405" s="220" t="s">
        <v>141</v>
      </c>
    </row>
    <row r="1406" s="11" customFormat="1">
      <c r="B1406" s="210"/>
      <c r="C1406" s="211"/>
      <c r="D1406" s="212" t="s">
        <v>150</v>
      </c>
      <c r="E1406" s="213" t="s">
        <v>1</v>
      </c>
      <c r="F1406" s="214" t="s">
        <v>1313</v>
      </c>
      <c r="G1406" s="211"/>
      <c r="H1406" s="213" t="s">
        <v>1</v>
      </c>
      <c r="I1406" s="215"/>
      <c r="J1406" s="211"/>
      <c r="K1406" s="211"/>
      <c r="L1406" s="216"/>
      <c r="M1406" s="217"/>
      <c r="N1406" s="218"/>
      <c r="O1406" s="218"/>
      <c r="P1406" s="218"/>
      <c r="Q1406" s="218"/>
      <c r="R1406" s="218"/>
      <c r="S1406" s="218"/>
      <c r="T1406" s="219"/>
      <c r="AT1406" s="220" t="s">
        <v>150</v>
      </c>
      <c r="AU1406" s="220" t="s">
        <v>80</v>
      </c>
      <c r="AV1406" s="11" t="s">
        <v>78</v>
      </c>
      <c r="AW1406" s="11" t="s">
        <v>35</v>
      </c>
      <c r="AX1406" s="11" t="s">
        <v>73</v>
      </c>
      <c r="AY1406" s="220" t="s">
        <v>141</v>
      </c>
    </row>
    <row r="1407" s="11" customFormat="1">
      <c r="B1407" s="210"/>
      <c r="C1407" s="211"/>
      <c r="D1407" s="212" t="s">
        <v>150</v>
      </c>
      <c r="E1407" s="213" t="s">
        <v>1</v>
      </c>
      <c r="F1407" s="214" t="s">
        <v>1314</v>
      </c>
      <c r="G1407" s="211"/>
      <c r="H1407" s="213" t="s">
        <v>1</v>
      </c>
      <c r="I1407" s="215"/>
      <c r="J1407" s="211"/>
      <c r="K1407" s="211"/>
      <c r="L1407" s="216"/>
      <c r="M1407" s="217"/>
      <c r="N1407" s="218"/>
      <c r="O1407" s="218"/>
      <c r="P1407" s="218"/>
      <c r="Q1407" s="218"/>
      <c r="R1407" s="218"/>
      <c r="S1407" s="218"/>
      <c r="T1407" s="219"/>
      <c r="AT1407" s="220" t="s">
        <v>150</v>
      </c>
      <c r="AU1407" s="220" t="s">
        <v>80</v>
      </c>
      <c r="AV1407" s="11" t="s">
        <v>78</v>
      </c>
      <c r="AW1407" s="11" t="s">
        <v>35</v>
      </c>
      <c r="AX1407" s="11" t="s">
        <v>73</v>
      </c>
      <c r="AY1407" s="220" t="s">
        <v>141</v>
      </c>
    </row>
    <row r="1408" s="11" customFormat="1">
      <c r="B1408" s="210"/>
      <c r="C1408" s="211"/>
      <c r="D1408" s="212" t="s">
        <v>150</v>
      </c>
      <c r="E1408" s="213" t="s">
        <v>1</v>
      </c>
      <c r="F1408" s="214" t="s">
        <v>631</v>
      </c>
      <c r="G1408" s="211"/>
      <c r="H1408" s="213" t="s">
        <v>1</v>
      </c>
      <c r="I1408" s="215"/>
      <c r="J1408" s="211"/>
      <c r="K1408" s="211"/>
      <c r="L1408" s="216"/>
      <c r="M1408" s="217"/>
      <c r="N1408" s="218"/>
      <c r="O1408" s="218"/>
      <c r="P1408" s="218"/>
      <c r="Q1408" s="218"/>
      <c r="R1408" s="218"/>
      <c r="S1408" s="218"/>
      <c r="T1408" s="219"/>
      <c r="AT1408" s="220" t="s">
        <v>150</v>
      </c>
      <c r="AU1408" s="220" t="s">
        <v>80</v>
      </c>
      <c r="AV1408" s="11" t="s">
        <v>78</v>
      </c>
      <c r="AW1408" s="11" t="s">
        <v>35</v>
      </c>
      <c r="AX1408" s="11" t="s">
        <v>73</v>
      </c>
      <c r="AY1408" s="220" t="s">
        <v>141</v>
      </c>
    </row>
    <row r="1409" s="11" customFormat="1">
      <c r="B1409" s="210"/>
      <c r="C1409" s="211"/>
      <c r="D1409" s="212" t="s">
        <v>150</v>
      </c>
      <c r="E1409" s="213" t="s">
        <v>1</v>
      </c>
      <c r="F1409" s="214" t="s">
        <v>1315</v>
      </c>
      <c r="G1409" s="211"/>
      <c r="H1409" s="213" t="s">
        <v>1</v>
      </c>
      <c r="I1409" s="215"/>
      <c r="J1409" s="211"/>
      <c r="K1409" s="211"/>
      <c r="L1409" s="216"/>
      <c r="M1409" s="217"/>
      <c r="N1409" s="218"/>
      <c r="O1409" s="218"/>
      <c r="P1409" s="218"/>
      <c r="Q1409" s="218"/>
      <c r="R1409" s="218"/>
      <c r="S1409" s="218"/>
      <c r="T1409" s="219"/>
      <c r="AT1409" s="220" t="s">
        <v>150</v>
      </c>
      <c r="AU1409" s="220" t="s">
        <v>80</v>
      </c>
      <c r="AV1409" s="11" t="s">
        <v>78</v>
      </c>
      <c r="AW1409" s="11" t="s">
        <v>35</v>
      </c>
      <c r="AX1409" s="11" t="s">
        <v>73</v>
      </c>
      <c r="AY1409" s="220" t="s">
        <v>141</v>
      </c>
    </row>
    <row r="1410" s="12" customFormat="1">
      <c r="B1410" s="221"/>
      <c r="C1410" s="222"/>
      <c r="D1410" s="212" t="s">
        <v>150</v>
      </c>
      <c r="E1410" s="223" t="s">
        <v>1</v>
      </c>
      <c r="F1410" s="224" t="s">
        <v>1101</v>
      </c>
      <c r="G1410" s="222"/>
      <c r="H1410" s="225">
        <v>150</v>
      </c>
      <c r="I1410" s="226"/>
      <c r="J1410" s="222"/>
      <c r="K1410" s="222"/>
      <c r="L1410" s="227"/>
      <c r="M1410" s="228"/>
      <c r="N1410" s="229"/>
      <c r="O1410" s="229"/>
      <c r="P1410" s="229"/>
      <c r="Q1410" s="229"/>
      <c r="R1410" s="229"/>
      <c r="S1410" s="229"/>
      <c r="T1410" s="230"/>
      <c r="AT1410" s="231" t="s">
        <v>150</v>
      </c>
      <c r="AU1410" s="231" t="s">
        <v>80</v>
      </c>
      <c r="AV1410" s="12" t="s">
        <v>80</v>
      </c>
      <c r="AW1410" s="12" t="s">
        <v>35</v>
      </c>
      <c r="AX1410" s="12" t="s">
        <v>78</v>
      </c>
      <c r="AY1410" s="231" t="s">
        <v>141</v>
      </c>
    </row>
    <row r="1411" s="1" customFormat="1" ht="14.4" customHeight="1">
      <c r="B1411" s="37"/>
      <c r="C1411" s="198" t="s">
        <v>1381</v>
      </c>
      <c r="D1411" s="198" t="s">
        <v>143</v>
      </c>
      <c r="E1411" s="199" t="s">
        <v>1382</v>
      </c>
      <c r="F1411" s="200" t="s">
        <v>1383</v>
      </c>
      <c r="G1411" s="201" t="s">
        <v>891</v>
      </c>
      <c r="H1411" s="202">
        <v>72</v>
      </c>
      <c r="I1411" s="203"/>
      <c r="J1411" s="204">
        <f>ROUND(I1411*H1411,2)</f>
        <v>0</v>
      </c>
      <c r="K1411" s="200" t="s">
        <v>1</v>
      </c>
      <c r="L1411" s="42"/>
      <c r="M1411" s="205" t="s">
        <v>1</v>
      </c>
      <c r="N1411" s="206" t="s">
        <v>44</v>
      </c>
      <c r="O1411" s="78"/>
      <c r="P1411" s="207">
        <f>O1411*H1411</f>
        <v>0</v>
      </c>
      <c r="Q1411" s="207">
        <v>0</v>
      </c>
      <c r="R1411" s="207">
        <f>Q1411*H1411</f>
        <v>0</v>
      </c>
      <c r="S1411" s="207">
        <v>0</v>
      </c>
      <c r="T1411" s="208">
        <f>S1411*H1411</f>
        <v>0</v>
      </c>
      <c r="AR1411" s="16" t="s">
        <v>148</v>
      </c>
      <c r="AT1411" s="16" t="s">
        <v>143</v>
      </c>
      <c r="AU1411" s="16" t="s">
        <v>80</v>
      </c>
      <c r="AY1411" s="16" t="s">
        <v>141</v>
      </c>
      <c r="BE1411" s="209">
        <f>IF(N1411="základní",J1411,0)</f>
        <v>0</v>
      </c>
      <c r="BF1411" s="209">
        <f>IF(N1411="snížená",J1411,0)</f>
        <v>0</v>
      </c>
      <c r="BG1411" s="209">
        <f>IF(N1411="zákl. přenesená",J1411,0)</f>
        <v>0</v>
      </c>
      <c r="BH1411" s="209">
        <f>IF(N1411="sníž. přenesená",J1411,0)</f>
        <v>0</v>
      </c>
      <c r="BI1411" s="209">
        <f>IF(N1411="nulová",J1411,0)</f>
        <v>0</v>
      </c>
      <c r="BJ1411" s="16" t="s">
        <v>78</v>
      </c>
      <c r="BK1411" s="209">
        <f>ROUND(I1411*H1411,2)</f>
        <v>0</v>
      </c>
      <c r="BL1411" s="16" t="s">
        <v>148</v>
      </c>
      <c r="BM1411" s="16" t="s">
        <v>1384</v>
      </c>
    </row>
    <row r="1412" s="11" customFormat="1">
      <c r="B1412" s="210"/>
      <c r="C1412" s="211"/>
      <c r="D1412" s="212" t="s">
        <v>150</v>
      </c>
      <c r="E1412" s="213" t="s">
        <v>1</v>
      </c>
      <c r="F1412" s="214" t="s">
        <v>629</v>
      </c>
      <c r="G1412" s="211"/>
      <c r="H1412" s="213" t="s">
        <v>1</v>
      </c>
      <c r="I1412" s="215"/>
      <c r="J1412" s="211"/>
      <c r="K1412" s="211"/>
      <c r="L1412" s="216"/>
      <c r="M1412" s="217"/>
      <c r="N1412" s="218"/>
      <c r="O1412" s="218"/>
      <c r="P1412" s="218"/>
      <c r="Q1412" s="218"/>
      <c r="R1412" s="218"/>
      <c r="S1412" s="218"/>
      <c r="T1412" s="219"/>
      <c r="AT1412" s="220" t="s">
        <v>150</v>
      </c>
      <c r="AU1412" s="220" t="s">
        <v>80</v>
      </c>
      <c r="AV1412" s="11" t="s">
        <v>78</v>
      </c>
      <c r="AW1412" s="11" t="s">
        <v>35</v>
      </c>
      <c r="AX1412" s="11" t="s">
        <v>73</v>
      </c>
      <c r="AY1412" s="220" t="s">
        <v>141</v>
      </c>
    </row>
    <row r="1413" s="11" customFormat="1">
      <c r="B1413" s="210"/>
      <c r="C1413" s="211"/>
      <c r="D1413" s="212" t="s">
        <v>150</v>
      </c>
      <c r="E1413" s="213" t="s">
        <v>1</v>
      </c>
      <c r="F1413" s="214" t="s">
        <v>630</v>
      </c>
      <c r="G1413" s="211"/>
      <c r="H1413" s="213" t="s">
        <v>1</v>
      </c>
      <c r="I1413" s="215"/>
      <c r="J1413" s="211"/>
      <c r="K1413" s="211"/>
      <c r="L1413" s="216"/>
      <c r="M1413" s="217"/>
      <c r="N1413" s="218"/>
      <c r="O1413" s="218"/>
      <c r="P1413" s="218"/>
      <c r="Q1413" s="218"/>
      <c r="R1413" s="218"/>
      <c r="S1413" s="218"/>
      <c r="T1413" s="219"/>
      <c r="AT1413" s="220" t="s">
        <v>150</v>
      </c>
      <c r="AU1413" s="220" t="s">
        <v>80</v>
      </c>
      <c r="AV1413" s="11" t="s">
        <v>78</v>
      </c>
      <c r="AW1413" s="11" t="s">
        <v>35</v>
      </c>
      <c r="AX1413" s="11" t="s">
        <v>73</v>
      </c>
      <c r="AY1413" s="220" t="s">
        <v>141</v>
      </c>
    </row>
    <row r="1414" s="11" customFormat="1">
      <c r="B1414" s="210"/>
      <c r="C1414" s="211"/>
      <c r="D1414" s="212" t="s">
        <v>150</v>
      </c>
      <c r="E1414" s="213" t="s">
        <v>1</v>
      </c>
      <c r="F1414" s="214" t="s">
        <v>1313</v>
      </c>
      <c r="G1414" s="211"/>
      <c r="H1414" s="213" t="s">
        <v>1</v>
      </c>
      <c r="I1414" s="215"/>
      <c r="J1414" s="211"/>
      <c r="K1414" s="211"/>
      <c r="L1414" s="216"/>
      <c r="M1414" s="217"/>
      <c r="N1414" s="218"/>
      <c r="O1414" s="218"/>
      <c r="P1414" s="218"/>
      <c r="Q1414" s="218"/>
      <c r="R1414" s="218"/>
      <c r="S1414" s="218"/>
      <c r="T1414" s="219"/>
      <c r="AT1414" s="220" t="s">
        <v>150</v>
      </c>
      <c r="AU1414" s="220" t="s">
        <v>80</v>
      </c>
      <c r="AV1414" s="11" t="s">
        <v>78</v>
      </c>
      <c r="AW1414" s="11" t="s">
        <v>35</v>
      </c>
      <c r="AX1414" s="11" t="s">
        <v>73</v>
      </c>
      <c r="AY1414" s="220" t="s">
        <v>141</v>
      </c>
    </row>
    <row r="1415" s="11" customFormat="1">
      <c r="B1415" s="210"/>
      <c r="C1415" s="211"/>
      <c r="D1415" s="212" t="s">
        <v>150</v>
      </c>
      <c r="E1415" s="213" t="s">
        <v>1</v>
      </c>
      <c r="F1415" s="214" t="s">
        <v>1314</v>
      </c>
      <c r="G1415" s="211"/>
      <c r="H1415" s="213" t="s">
        <v>1</v>
      </c>
      <c r="I1415" s="215"/>
      <c r="J1415" s="211"/>
      <c r="K1415" s="211"/>
      <c r="L1415" s="216"/>
      <c r="M1415" s="217"/>
      <c r="N1415" s="218"/>
      <c r="O1415" s="218"/>
      <c r="P1415" s="218"/>
      <c r="Q1415" s="218"/>
      <c r="R1415" s="218"/>
      <c r="S1415" s="218"/>
      <c r="T1415" s="219"/>
      <c r="AT1415" s="220" t="s">
        <v>150</v>
      </c>
      <c r="AU1415" s="220" t="s">
        <v>80</v>
      </c>
      <c r="AV1415" s="11" t="s">
        <v>78</v>
      </c>
      <c r="AW1415" s="11" t="s">
        <v>35</v>
      </c>
      <c r="AX1415" s="11" t="s">
        <v>73</v>
      </c>
      <c r="AY1415" s="220" t="s">
        <v>141</v>
      </c>
    </row>
    <row r="1416" s="11" customFormat="1">
      <c r="B1416" s="210"/>
      <c r="C1416" s="211"/>
      <c r="D1416" s="212" t="s">
        <v>150</v>
      </c>
      <c r="E1416" s="213" t="s">
        <v>1</v>
      </c>
      <c r="F1416" s="214" t="s">
        <v>631</v>
      </c>
      <c r="G1416" s="211"/>
      <c r="H1416" s="213" t="s">
        <v>1</v>
      </c>
      <c r="I1416" s="215"/>
      <c r="J1416" s="211"/>
      <c r="K1416" s="211"/>
      <c r="L1416" s="216"/>
      <c r="M1416" s="217"/>
      <c r="N1416" s="218"/>
      <c r="O1416" s="218"/>
      <c r="P1416" s="218"/>
      <c r="Q1416" s="218"/>
      <c r="R1416" s="218"/>
      <c r="S1416" s="218"/>
      <c r="T1416" s="219"/>
      <c r="AT1416" s="220" t="s">
        <v>150</v>
      </c>
      <c r="AU1416" s="220" t="s">
        <v>80</v>
      </c>
      <c r="AV1416" s="11" t="s">
        <v>78</v>
      </c>
      <c r="AW1416" s="11" t="s">
        <v>35</v>
      </c>
      <c r="AX1416" s="11" t="s">
        <v>73</v>
      </c>
      <c r="AY1416" s="220" t="s">
        <v>141</v>
      </c>
    </row>
    <row r="1417" s="11" customFormat="1">
      <c r="B1417" s="210"/>
      <c r="C1417" s="211"/>
      <c r="D1417" s="212" t="s">
        <v>150</v>
      </c>
      <c r="E1417" s="213" t="s">
        <v>1</v>
      </c>
      <c r="F1417" s="214" t="s">
        <v>1315</v>
      </c>
      <c r="G1417" s="211"/>
      <c r="H1417" s="213" t="s">
        <v>1</v>
      </c>
      <c r="I1417" s="215"/>
      <c r="J1417" s="211"/>
      <c r="K1417" s="211"/>
      <c r="L1417" s="216"/>
      <c r="M1417" s="217"/>
      <c r="N1417" s="218"/>
      <c r="O1417" s="218"/>
      <c r="P1417" s="218"/>
      <c r="Q1417" s="218"/>
      <c r="R1417" s="218"/>
      <c r="S1417" s="218"/>
      <c r="T1417" s="219"/>
      <c r="AT1417" s="220" t="s">
        <v>150</v>
      </c>
      <c r="AU1417" s="220" t="s">
        <v>80</v>
      </c>
      <c r="AV1417" s="11" t="s">
        <v>78</v>
      </c>
      <c r="AW1417" s="11" t="s">
        <v>35</v>
      </c>
      <c r="AX1417" s="11" t="s">
        <v>73</v>
      </c>
      <c r="AY1417" s="220" t="s">
        <v>141</v>
      </c>
    </row>
    <row r="1418" s="12" customFormat="1">
      <c r="B1418" s="221"/>
      <c r="C1418" s="222"/>
      <c r="D1418" s="212" t="s">
        <v>150</v>
      </c>
      <c r="E1418" s="223" t="s">
        <v>1</v>
      </c>
      <c r="F1418" s="224" t="s">
        <v>700</v>
      </c>
      <c r="G1418" s="222"/>
      <c r="H1418" s="225">
        <v>72</v>
      </c>
      <c r="I1418" s="226"/>
      <c r="J1418" s="222"/>
      <c r="K1418" s="222"/>
      <c r="L1418" s="227"/>
      <c r="M1418" s="228"/>
      <c r="N1418" s="229"/>
      <c r="O1418" s="229"/>
      <c r="P1418" s="229"/>
      <c r="Q1418" s="229"/>
      <c r="R1418" s="229"/>
      <c r="S1418" s="229"/>
      <c r="T1418" s="230"/>
      <c r="AT1418" s="231" t="s">
        <v>150</v>
      </c>
      <c r="AU1418" s="231" t="s">
        <v>80</v>
      </c>
      <c r="AV1418" s="12" t="s">
        <v>80</v>
      </c>
      <c r="AW1418" s="12" t="s">
        <v>35</v>
      </c>
      <c r="AX1418" s="12" t="s">
        <v>78</v>
      </c>
      <c r="AY1418" s="231" t="s">
        <v>141</v>
      </c>
    </row>
    <row r="1419" s="1" customFormat="1" ht="14.4" customHeight="1">
      <c r="B1419" s="37"/>
      <c r="C1419" s="198" t="s">
        <v>1385</v>
      </c>
      <c r="D1419" s="198" t="s">
        <v>143</v>
      </c>
      <c r="E1419" s="199" t="s">
        <v>1386</v>
      </c>
      <c r="F1419" s="200" t="s">
        <v>1387</v>
      </c>
      <c r="G1419" s="201" t="s">
        <v>891</v>
      </c>
      <c r="H1419" s="202">
        <v>24</v>
      </c>
      <c r="I1419" s="203"/>
      <c r="J1419" s="204">
        <f>ROUND(I1419*H1419,2)</f>
        <v>0</v>
      </c>
      <c r="K1419" s="200" t="s">
        <v>1</v>
      </c>
      <c r="L1419" s="42"/>
      <c r="M1419" s="205" t="s">
        <v>1</v>
      </c>
      <c r="N1419" s="206" t="s">
        <v>44</v>
      </c>
      <c r="O1419" s="78"/>
      <c r="P1419" s="207">
        <f>O1419*H1419</f>
        <v>0</v>
      </c>
      <c r="Q1419" s="207">
        <v>0</v>
      </c>
      <c r="R1419" s="207">
        <f>Q1419*H1419</f>
        <v>0</v>
      </c>
      <c r="S1419" s="207">
        <v>0</v>
      </c>
      <c r="T1419" s="208">
        <f>S1419*H1419</f>
        <v>0</v>
      </c>
      <c r="AR1419" s="16" t="s">
        <v>148</v>
      </c>
      <c r="AT1419" s="16" t="s">
        <v>143</v>
      </c>
      <c r="AU1419" s="16" t="s">
        <v>80</v>
      </c>
      <c r="AY1419" s="16" t="s">
        <v>141</v>
      </c>
      <c r="BE1419" s="209">
        <f>IF(N1419="základní",J1419,0)</f>
        <v>0</v>
      </c>
      <c r="BF1419" s="209">
        <f>IF(N1419="snížená",J1419,0)</f>
        <v>0</v>
      </c>
      <c r="BG1419" s="209">
        <f>IF(N1419="zákl. přenesená",J1419,0)</f>
        <v>0</v>
      </c>
      <c r="BH1419" s="209">
        <f>IF(N1419="sníž. přenesená",J1419,0)</f>
        <v>0</v>
      </c>
      <c r="BI1419" s="209">
        <f>IF(N1419="nulová",J1419,0)</f>
        <v>0</v>
      </c>
      <c r="BJ1419" s="16" t="s">
        <v>78</v>
      </c>
      <c r="BK1419" s="209">
        <f>ROUND(I1419*H1419,2)</f>
        <v>0</v>
      </c>
      <c r="BL1419" s="16" t="s">
        <v>148</v>
      </c>
      <c r="BM1419" s="16" t="s">
        <v>1388</v>
      </c>
    </row>
    <row r="1420" s="11" customFormat="1">
      <c r="B1420" s="210"/>
      <c r="C1420" s="211"/>
      <c r="D1420" s="212" t="s">
        <v>150</v>
      </c>
      <c r="E1420" s="213" t="s">
        <v>1</v>
      </c>
      <c r="F1420" s="214" t="s">
        <v>629</v>
      </c>
      <c r="G1420" s="211"/>
      <c r="H1420" s="213" t="s">
        <v>1</v>
      </c>
      <c r="I1420" s="215"/>
      <c r="J1420" s="211"/>
      <c r="K1420" s="211"/>
      <c r="L1420" s="216"/>
      <c r="M1420" s="217"/>
      <c r="N1420" s="218"/>
      <c r="O1420" s="218"/>
      <c r="P1420" s="218"/>
      <c r="Q1420" s="218"/>
      <c r="R1420" s="218"/>
      <c r="S1420" s="218"/>
      <c r="T1420" s="219"/>
      <c r="AT1420" s="220" t="s">
        <v>150</v>
      </c>
      <c r="AU1420" s="220" t="s">
        <v>80</v>
      </c>
      <c r="AV1420" s="11" t="s">
        <v>78</v>
      </c>
      <c r="AW1420" s="11" t="s">
        <v>35</v>
      </c>
      <c r="AX1420" s="11" t="s">
        <v>73</v>
      </c>
      <c r="AY1420" s="220" t="s">
        <v>141</v>
      </c>
    </row>
    <row r="1421" s="11" customFormat="1">
      <c r="B1421" s="210"/>
      <c r="C1421" s="211"/>
      <c r="D1421" s="212" t="s">
        <v>150</v>
      </c>
      <c r="E1421" s="213" t="s">
        <v>1</v>
      </c>
      <c r="F1421" s="214" t="s">
        <v>630</v>
      </c>
      <c r="G1421" s="211"/>
      <c r="H1421" s="213" t="s">
        <v>1</v>
      </c>
      <c r="I1421" s="215"/>
      <c r="J1421" s="211"/>
      <c r="K1421" s="211"/>
      <c r="L1421" s="216"/>
      <c r="M1421" s="217"/>
      <c r="N1421" s="218"/>
      <c r="O1421" s="218"/>
      <c r="P1421" s="218"/>
      <c r="Q1421" s="218"/>
      <c r="R1421" s="218"/>
      <c r="S1421" s="218"/>
      <c r="T1421" s="219"/>
      <c r="AT1421" s="220" t="s">
        <v>150</v>
      </c>
      <c r="AU1421" s="220" t="s">
        <v>80</v>
      </c>
      <c r="AV1421" s="11" t="s">
        <v>78</v>
      </c>
      <c r="AW1421" s="11" t="s">
        <v>35</v>
      </c>
      <c r="AX1421" s="11" t="s">
        <v>73</v>
      </c>
      <c r="AY1421" s="220" t="s">
        <v>141</v>
      </c>
    </row>
    <row r="1422" s="11" customFormat="1">
      <c r="B1422" s="210"/>
      <c r="C1422" s="211"/>
      <c r="D1422" s="212" t="s">
        <v>150</v>
      </c>
      <c r="E1422" s="213" t="s">
        <v>1</v>
      </c>
      <c r="F1422" s="214" t="s">
        <v>1313</v>
      </c>
      <c r="G1422" s="211"/>
      <c r="H1422" s="213" t="s">
        <v>1</v>
      </c>
      <c r="I1422" s="215"/>
      <c r="J1422" s="211"/>
      <c r="K1422" s="211"/>
      <c r="L1422" s="216"/>
      <c r="M1422" s="217"/>
      <c r="N1422" s="218"/>
      <c r="O1422" s="218"/>
      <c r="P1422" s="218"/>
      <c r="Q1422" s="218"/>
      <c r="R1422" s="218"/>
      <c r="S1422" s="218"/>
      <c r="T1422" s="219"/>
      <c r="AT1422" s="220" t="s">
        <v>150</v>
      </c>
      <c r="AU1422" s="220" t="s">
        <v>80</v>
      </c>
      <c r="AV1422" s="11" t="s">
        <v>78</v>
      </c>
      <c r="AW1422" s="11" t="s">
        <v>35</v>
      </c>
      <c r="AX1422" s="11" t="s">
        <v>73</v>
      </c>
      <c r="AY1422" s="220" t="s">
        <v>141</v>
      </c>
    </row>
    <row r="1423" s="11" customFormat="1">
      <c r="B1423" s="210"/>
      <c r="C1423" s="211"/>
      <c r="D1423" s="212" t="s">
        <v>150</v>
      </c>
      <c r="E1423" s="213" t="s">
        <v>1</v>
      </c>
      <c r="F1423" s="214" t="s">
        <v>1314</v>
      </c>
      <c r="G1423" s="211"/>
      <c r="H1423" s="213" t="s">
        <v>1</v>
      </c>
      <c r="I1423" s="215"/>
      <c r="J1423" s="211"/>
      <c r="K1423" s="211"/>
      <c r="L1423" s="216"/>
      <c r="M1423" s="217"/>
      <c r="N1423" s="218"/>
      <c r="O1423" s="218"/>
      <c r="P1423" s="218"/>
      <c r="Q1423" s="218"/>
      <c r="R1423" s="218"/>
      <c r="S1423" s="218"/>
      <c r="T1423" s="219"/>
      <c r="AT1423" s="220" t="s">
        <v>150</v>
      </c>
      <c r="AU1423" s="220" t="s">
        <v>80</v>
      </c>
      <c r="AV1423" s="11" t="s">
        <v>78</v>
      </c>
      <c r="AW1423" s="11" t="s">
        <v>35</v>
      </c>
      <c r="AX1423" s="11" t="s">
        <v>73</v>
      </c>
      <c r="AY1423" s="220" t="s">
        <v>141</v>
      </c>
    </row>
    <row r="1424" s="11" customFormat="1">
      <c r="B1424" s="210"/>
      <c r="C1424" s="211"/>
      <c r="D1424" s="212" t="s">
        <v>150</v>
      </c>
      <c r="E1424" s="213" t="s">
        <v>1</v>
      </c>
      <c r="F1424" s="214" t="s">
        <v>631</v>
      </c>
      <c r="G1424" s="211"/>
      <c r="H1424" s="213" t="s">
        <v>1</v>
      </c>
      <c r="I1424" s="215"/>
      <c r="J1424" s="211"/>
      <c r="K1424" s="211"/>
      <c r="L1424" s="216"/>
      <c r="M1424" s="217"/>
      <c r="N1424" s="218"/>
      <c r="O1424" s="218"/>
      <c r="P1424" s="218"/>
      <c r="Q1424" s="218"/>
      <c r="R1424" s="218"/>
      <c r="S1424" s="218"/>
      <c r="T1424" s="219"/>
      <c r="AT1424" s="220" t="s">
        <v>150</v>
      </c>
      <c r="AU1424" s="220" t="s">
        <v>80</v>
      </c>
      <c r="AV1424" s="11" t="s">
        <v>78</v>
      </c>
      <c r="AW1424" s="11" t="s">
        <v>35</v>
      </c>
      <c r="AX1424" s="11" t="s">
        <v>73</v>
      </c>
      <c r="AY1424" s="220" t="s">
        <v>141</v>
      </c>
    </row>
    <row r="1425" s="11" customFormat="1">
      <c r="B1425" s="210"/>
      <c r="C1425" s="211"/>
      <c r="D1425" s="212" t="s">
        <v>150</v>
      </c>
      <c r="E1425" s="213" t="s">
        <v>1</v>
      </c>
      <c r="F1425" s="214" t="s">
        <v>1315</v>
      </c>
      <c r="G1425" s="211"/>
      <c r="H1425" s="213" t="s">
        <v>1</v>
      </c>
      <c r="I1425" s="215"/>
      <c r="J1425" s="211"/>
      <c r="K1425" s="211"/>
      <c r="L1425" s="216"/>
      <c r="M1425" s="217"/>
      <c r="N1425" s="218"/>
      <c r="O1425" s="218"/>
      <c r="P1425" s="218"/>
      <c r="Q1425" s="218"/>
      <c r="R1425" s="218"/>
      <c r="S1425" s="218"/>
      <c r="T1425" s="219"/>
      <c r="AT1425" s="220" t="s">
        <v>150</v>
      </c>
      <c r="AU1425" s="220" t="s">
        <v>80</v>
      </c>
      <c r="AV1425" s="11" t="s">
        <v>78</v>
      </c>
      <c r="AW1425" s="11" t="s">
        <v>35</v>
      </c>
      <c r="AX1425" s="11" t="s">
        <v>73</v>
      </c>
      <c r="AY1425" s="220" t="s">
        <v>141</v>
      </c>
    </row>
    <row r="1426" s="12" customFormat="1">
      <c r="B1426" s="221"/>
      <c r="C1426" s="222"/>
      <c r="D1426" s="212" t="s">
        <v>150</v>
      </c>
      <c r="E1426" s="223" t="s">
        <v>1</v>
      </c>
      <c r="F1426" s="224" t="s">
        <v>333</v>
      </c>
      <c r="G1426" s="222"/>
      <c r="H1426" s="225">
        <v>24</v>
      </c>
      <c r="I1426" s="226"/>
      <c r="J1426" s="222"/>
      <c r="K1426" s="222"/>
      <c r="L1426" s="227"/>
      <c r="M1426" s="228"/>
      <c r="N1426" s="229"/>
      <c r="O1426" s="229"/>
      <c r="P1426" s="229"/>
      <c r="Q1426" s="229"/>
      <c r="R1426" s="229"/>
      <c r="S1426" s="229"/>
      <c r="T1426" s="230"/>
      <c r="AT1426" s="231" t="s">
        <v>150</v>
      </c>
      <c r="AU1426" s="231" t="s">
        <v>80</v>
      </c>
      <c r="AV1426" s="12" t="s">
        <v>80</v>
      </c>
      <c r="AW1426" s="12" t="s">
        <v>35</v>
      </c>
      <c r="AX1426" s="12" t="s">
        <v>78</v>
      </c>
      <c r="AY1426" s="231" t="s">
        <v>141</v>
      </c>
    </row>
    <row r="1427" s="1" customFormat="1" ht="14.4" customHeight="1">
      <c r="B1427" s="37"/>
      <c r="C1427" s="198" t="s">
        <v>1389</v>
      </c>
      <c r="D1427" s="198" t="s">
        <v>143</v>
      </c>
      <c r="E1427" s="199" t="s">
        <v>1390</v>
      </c>
      <c r="F1427" s="200" t="s">
        <v>1383</v>
      </c>
      <c r="G1427" s="201" t="s">
        <v>891</v>
      </c>
      <c r="H1427" s="202">
        <v>2</v>
      </c>
      <c r="I1427" s="203"/>
      <c r="J1427" s="204">
        <f>ROUND(I1427*H1427,2)</f>
        <v>0</v>
      </c>
      <c r="K1427" s="200" t="s">
        <v>1</v>
      </c>
      <c r="L1427" s="42"/>
      <c r="M1427" s="205" t="s">
        <v>1</v>
      </c>
      <c r="N1427" s="206" t="s">
        <v>44</v>
      </c>
      <c r="O1427" s="78"/>
      <c r="P1427" s="207">
        <f>O1427*H1427</f>
        <v>0</v>
      </c>
      <c r="Q1427" s="207">
        <v>0</v>
      </c>
      <c r="R1427" s="207">
        <f>Q1427*H1427</f>
        <v>0</v>
      </c>
      <c r="S1427" s="207">
        <v>0</v>
      </c>
      <c r="T1427" s="208">
        <f>S1427*H1427</f>
        <v>0</v>
      </c>
      <c r="AR1427" s="16" t="s">
        <v>148</v>
      </c>
      <c r="AT1427" s="16" t="s">
        <v>143</v>
      </c>
      <c r="AU1427" s="16" t="s">
        <v>80</v>
      </c>
      <c r="AY1427" s="16" t="s">
        <v>141</v>
      </c>
      <c r="BE1427" s="209">
        <f>IF(N1427="základní",J1427,0)</f>
        <v>0</v>
      </c>
      <c r="BF1427" s="209">
        <f>IF(N1427="snížená",J1427,0)</f>
        <v>0</v>
      </c>
      <c r="BG1427" s="209">
        <f>IF(N1427="zákl. přenesená",J1427,0)</f>
        <v>0</v>
      </c>
      <c r="BH1427" s="209">
        <f>IF(N1427="sníž. přenesená",J1427,0)</f>
        <v>0</v>
      </c>
      <c r="BI1427" s="209">
        <f>IF(N1427="nulová",J1427,0)</f>
        <v>0</v>
      </c>
      <c r="BJ1427" s="16" t="s">
        <v>78</v>
      </c>
      <c r="BK1427" s="209">
        <f>ROUND(I1427*H1427,2)</f>
        <v>0</v>
      </c>
      <c r="BL1427" s="16" t="s">
        <v>148</v>
      </c>
      <c r="BM1427" s="16" t="s">
        <v>1391</v>
      </c>
    </row>
    <row r="1428" s="11" customFormat="1">
      <c r="B1428" s="210"/>
      <c r="C1428" s="211"/>
      <c r="D1428" s="212" t="s">
        <v>150</v>
      </c>
      <c r="E1428" s="213" t="s">
        <v>1</v>
      </c>
      <c r="F1428" s="214" t="s">
        <v>629</v>
      </c>
      <c r="G1428" s="211"/>
      <c r="H1428" s="213" t="s">
        <v>1</v>
      </c>
      <c r="I1428" s="215"/>
      <c r="J1428" s="211"/>
      <c r="K1428" s="211"/>
      <c r="L1428" s="216"/>
      <c r="M1428" s="217"/>
      <c r="N1428" s="218"/>
      <c r="O1428" s="218"/>
      <c r="P1428" s="218"/>
      <c r="Q1428" s="218"/>
      <c r="R1428" s="218"/>
      <c r="S1428" s="218"/>
      <c r="T1428" s="219"/>
      <c r="AT1428" s="220" t="s">
        <v>150</v>
      </c>
      <c r="AU1428" s="220" t="s">
        <v>80</v>
      </c>
      <c r="AV1428" s="11" t="s">
        <v>78</v>
      </c>
      <c r="AW1428" s="11" t="s">
        <v>35</v>
      </c>
      <c r="AX1428" s="11" t="s">
        <v>73</v>
      </c>
      <c r="AY1428" s="220" t="s">
        <v>141</v>
      </c>
    </row>
    <row r="1429" s="11" customFormat="1">
      <c r="B1429" s="210"/>
      <c r="C1429" s="211"/>
      <c r="D1429" s="212" t="s">
        <v>150</v>
      </c>
      <c r="E1429" s="213" t="s">
        <v>1</v>
      </c>
      <c r="F1429" s="214" t="s">
        <v>630</v>
      </c>
      <c r="G1429" s="211"/>
      <c r="H1429" s="213" t="s">
        <v>1</v>
      </c>
      <c r="I1429" s="215"/>
      <c r="J1429" s="211"/>
      <c r="K1429" s="211"/>
      <c r="L1429" s="216"/>
      <c r="M1429" s="217"/>
      <c r="N1429" s="218"/>
      <c r="O1429" s="218"/>
      <c r="P1429" s="218"/>
      <c r="Q1429" s="218"/>
      <c r="R1429" s="218"/>
      <c r="S1429" s="218"/>
      <c r="T1429" s="219"/>
      <c r="AT1429" s="220" t="s">
        <v>150</v>
      </c>
      <c r="AU1429" s="220" t="s">
        <v>80</v>
      </c>
      <c r="AV1429" s="11" t="s">
        <v>78</v>
      </c>
      <c r="AW1429" s="11" t="s">
        <v>35</v>
      </c>
      <c r="AX1429" s="11" t="s">
        <v>73</v>
      </c>
      <c r="AY1429" s="220" t="s">
        <v>141</v>
      </c>
    </row>
    <row r="1430" s="11" customFormat="1">
      <c r="B1430" s="210"/>
      <c r="C1430" s="211"/>
      <c r="D1430" s="212" t="s">
        <v>150</v>
      </c>
      <c r="E1430" s="213" t="s">
        <v>1</v>
      </c>
      <c r="F1430" s="214" t="s">
        <v>1313</v>
      </c>
      <c r="G1430" s="211"/>
      <c r="H1430" s="213" t="s">
        <v>1</v>
      </c>
      <c r="I1430" s="215"/>
      <c r="J1430" s="211"/>
      <c r="K1430" s="211"/>
      <c r="L1430" s="216"/>
      <c r="M1430" s="217"/>
      <c r="N1430" s="218"/>
      <c r="O1430" s="218"/>
      <c r="P1430" s="218"/>
      <c r="Q1430" s="218"/>
      <c r="R1430" s="218"/>
      <c r="S1430" s="218"/>
      <c r="T1430" s="219"/>
      <c r="AT1430" s="220" t="s">
        <v>150</v>
      </c>
      <c r="AU1430" s="220" t="s">
        <v>80</v>
      </c>
      <c r="AV1430" s="11" t="s">
        <v>78</v>
      </c>
      <c r="AW1430" s="11" t="s">
        <v>35</v>
      </c>
      <c r="AX1430" s="11" t="s">
        <v>73</v>
      </c>
      <c r="AY1430" s="220" t="s">
        <v>141</v>
      </c>
    </row>
    <row r="1431" s="11" customFormat="1">
      <c r="B1431" s="210"/>
      <c r="C1431" s="211"/>
      <c r="D1431" s="212" t="s">
        <v>150</v>
      </c>
      <c r="E1431" s="213" t="s">
        <v>1</v>
      </c>
      <c r="F1431" s="214" t="s">
        <v>1314</v>
      </c>
      <c r="G1431" s="211"/>
      <c r="H1431" s="213" t="s">
        <v>1</v>
      </c>
      <c r="I1431" s="215"/>
      <c r="J1431" s="211"/>
      <c r="K1431" s="211"/>
      <c r="L1431" s="216"/>
      <c r="M1431" s="217"/>
      <c r="N1431" s="218"/>
      <c r="O1431" s="218"/>
      <c r="P1431" s="218"/>
      <c r="Q1431" s="218"/>
      <c r="R1431" s="218"/>
      <c r="S1431" s="218"/>
      <c r="T1431" s="219"/>
      <c r="AT1431" s="220" t="s">
        <v>150</v>
      </c>
      <c r="AU1431" s="220" t="s">
        <v>80</v>
      </c>
      <c r="AV1431" s="11" t="s">
        <v>78</v>
      </c>
      <c r="AW1431" s="11" t="s">
        <v>35</v>
      </c>
      <c r="AX1431" s="11" t="s">
        <v>73</v>
      </c>
      <c r="AY1431" s="220" t="s">
        <v>141</v>
      </c>
    </row>
    <row r="1432" s="11" customFormat="1">
      <c r="B1432" s="210"/>
      <c r="C1432" s="211"/>
      <c r="D1432" s="212" t="s">
        <v>150</v>
      </c>
      <c r="E1432" s="213" t="s">
        <v>1</v>
      </c>
      <c r="F1432" s="214" t="s">
        <v>631</v>
      </c>
      <c r="G1432" s="211"/>
      <c r="H1432" s="213" t="s">
        <v>1</v>
      </c>
      <c r="I1432" s="215"/>
      <c r="J1432" s="211"/>
      <c r="K1432" s="211"/>
      <c r="L1432" s="216"/>
      <c r="M1432" s="217"/>
      <c r="N1432" s="218"/>
      <c r="O1432" s="218"/>
      <c r="P1432" s="218"/>
      <c r="Q1432" s="218"/>
      <c r="R1432" s="218"/>
      <c r="S1432" s="218"/>
      <c r="T1432" s="219"/>
      <c r="AT1432" s="220" t="s">
        <v>150</v>
      </c>
      <c r="AU1432" s="220" t="s">
        <v>80</v>
      </c>
      <c r="AV1432" s="11" t="s">
        <v>78</v>
      </c>
      <c r="AW1432" s="11" t="s">
        <v>35</v>
      </c>
      <c r="AX1432" s="11" t="s">
        <v>73</v>
      </c>
      <c r="AY1432" s="220" t="s">
        <v>141</v>
      </c>
    </row>
    <row r="1433" s="11" customFormat="1">
      <c r="B1433" s="210"/>
      <c r="C1433" s="211"/>
      <c r="D1433" s="212" t="s">
        <v>150</v>
      </c>
      <c r="E1433" s="213" t="s">
        <v>1</v>
      </c>
      <c r="F1433" s="214" t="s">
        <v>1315</v>
      </c>
      <c r="G1433" s="211"/>
      <c r="H1433" s="213" t="s">
        <v>1</v>
      </c>
      <c r="I1433" s="215"/>
      <c r="J1433" s="211"/>
      <c r="K1433" s="211"/>
      <c r="L1433" s="216"/>
      <c r="M1433" s="217"/>
      <c r="N1433" s="218"/>
      <c r="O1433" s="218"/>
      <c r="P1433" s="218"/>
      <c r="Q1433" s="218"/>
      <c r="R1433" s="218"/>
      <c r="S1433" s="218"/>
      <c r="T1433" s="219"/>
      <c r="AT1433" s="220" t="s">
        <v>150</v>
      </c>
      <c r="AU1433" s="220" t="s">
        <v>80</v>
      </c>
      <c r="AV1433" s="11" t="s">
        <v>78</v>
      </c>
      <c r="AW1433" s="11" t="s">
        <v>35</v>
      </c>
      <c r="AX1433" s="11" t="s">
        <v>73</v>
      </c>
      <c r="AY1433" s="220" t="s">
        <v>141</v>
      </c>
    </row>
    <row r="1434" s="12" customFormat="1">
      <c r="B1434" s="221"/>
      <c r="C1434" s="222"/>
      <c r="D1434" s="212" t="s">
        <v>150</v>
      </c>
      <c r="E1434" s="223" t="s">
        <v>1</v>
      </c>
      <c r="F1434" s="224" t="s">
        <v>80</v>
      </c>
      <c r="G1434" s="222"/>
      <c r="H1434" s="225">
        <v>2</v>
      </c>
      <c r="I1434" s="226"/>
      <c r="J1434" s="222"/>
      <c r="K1434" s="222"/>
      <c r="L1434" s="227"/>
      <c r="M1434" s="228"/>
      <c r="N1434" s="229"/>
      <c r="O1434" s="229"/>
      <c r="P1434" s="229"/>
      <c r="Q1434" s="229"/>
      <c r="R1434" s="229"/>
      <c r="S1434" s="229"/>
      <c r="T1434" s="230"/>
      <c r="AT1434" s="231" t="s">
        <v>150</v>
      </c>
      <c r="AU1434" s="231" t="s">
        <v>80</v>
      </c>
      <c r="AV1434" s="12" t="s">
        <v>80</v>
      </c>
      <c r="AW1434" s="12" t="s">
        <v>35</v>
      </c>
      <c r="AX1434" s="12" t="s">
        <v>78</v>
      </c>
      <c r="AY1434" s="231" t="s">
        <v>141</v>
      </c>
    </row>
    <row r="1435" s="1" customFormat="1" ht="14.4" customHeight="1">
      <c r="B1435" s="37"/>
      <c r="C1435" s="198" t="s">
        <v>1392</v>
      </c>
      <c r="D1435" s="198" t="s">
        <v>143</v>
      </c>
      <c r="E1435" s="199" t="s">
        <v>1393</v>
      </c>
      <c r="F1435" s="200" t="s">
        <v>1394</v>
      </c>
      <c r="G1435" s="201" t="s">
        <v>891</v>
      </c>
      <c r="H1435" s="202">
        <v>1</v>
      </c>
      <c r="I1435" s="203"/>
      <c r="J1435" s="204">
        <f>ROUND(I1435*H1435,2)</f>
        <v>0</v>
      </c>
      <c r="K1435" s="200" t="s">
        <v>1</v>
      </c>
      <c r="L1435" s="42"/>
      <c r="M1435" s="205" t="s">
        <v>1</v>
      </c>
      <c r="N1435" s="206" t="s">
        <v>44</v>
      </c>
      <c r="O1435" s="78"/>
      <c r="P1435" s="207">
        <f>O1435*H1435</f>
        <v>0</v>
      </c>
      <c r="Q1435" s="207">
        <v>0</v>
      </c>
      <c r="R1435" s="207">
        <f>Q1435*H1435</f>
        <v>0</v>
      </c>
      <c r="S1435" s="207">
        <v>0</v>
      </c>
      <c r="T1435" s="208">
        <f>S1435*H1435</f>
        <v>0</v>
      </c>
      <c r="AR1435" s="16" t="s">
        <v>148</v>
      </c>
      <c r="AT1435" s="16" t="s">
        <v>143</v>
      </c>
      <c r="AU1435" s="16" t="s">
        <v>80</v>
      </c>
      <c r="AY1435" s="16" t="s">
        <v>141</v>
      </c>
      <c r="BE1435" s="209">
        <f>IF(N1435="základní",J1435,0)</f>
        <v>0</v>
      </c>
      <c r="BF1435" s="209">
        <f>IF(N1435="snížená",J1435,0)</f>
        <v>0</v>
      </c>
      <c r="BG1435" s="209">
        <f>IF(N1435="zákl. přenesená",J1435,0)</f>
        <v>0</v>
      </c>
      <c r="BH1435" s="209">
        <f>IF(N1435="sníž. přenesená",J1435,0)</f>
        <v>0</v>
      </c>
      <c r="BI1435" s="209">
        <f>IF(N1435="nulová",J1435,0)</f>
        <v>0</v>
      </c>
      <c r="BJ1435" s="16" t="s">
        <v>78</v>
      </c>
      <c r="BK1435" s="209">
        <f>ROUND(I1435*H1435,2)</f>
        <v>0</v>
      </c>
      <c r="BL1435" s="16" t="s">
        <v>148</v>
      </c>
      <c r="BM1435" s="16" t="s">
        <v>1395</v>
      </c>
    </row>
    <row r="1436" s="11" customFormat="1">
      <c r="B1436" s="210"/>
      <c r="C1436" s="211"/>
      <c r="D1436" s="212" t="s">
        <v>150</v>
      </c>
      <c r="E1436" s="213" t="s">
        <v>1</v>
      </c>
      <c r="F1436" s="214" t="s">
        <v>629</v>
      </c>
      <c r="G1436" s="211"/>
      <c r="H1436" s="213" t="s">
        <v>1</v>
      </c>
      <c r="I1436" s="215"/>
      <c r="J1436" s="211"/>
      <c r="K1436" s="211"/>
      <c r="L1436" s="216"/>
      <c r="M1436" s="217"/>
      <c r="N1436" s="218"/>
      <c r="O1436" s="218"/>
      <c r="P1436" s="218"/>
      <c r="Q1436" s="218"/>
      <c r="R1436" s="218"/>
      <c r="S1436" s="218"/>
      <c r="T1436" s="219"/>
      <c r="AT1436" s="220" t="s">
        <v>150</v>
      </c>
      <c r="AU1436" s="220" t="s">
        <v>80</v>
      </c>
      <c r="AV1436" s="11" t="s">
        <v>78</v>
      </c>
      <c r="AW1436" s="11" t="s">
        <v>35</v>
      </c>
      <c r="AX1436" s="11" t="s">
        <v>73</v>
      </c>
      <c r="AY1436" s="220" t="s">
        <v>141</v>
      </c>
    </row>
    <row r="1437" s="11" customFormat="1">
      <c r="B1437" s="210"/>
      <c r="C1437" s="211"/>
      <c r="D1437" s="212" t="s">
        <v>150</v>
      </c>
      <c r="E1437" s="213" t="s">
        <v>1</v>
      </c>
      <c r="F1437" s="214" t="s">
        <v>630</v>
      </c>
      <c r="G1437" s="211"/>
      <c r="H1437" s="213" t="s">
        <v>1</v>
      </c>
      <c r="I1437" s="215"/>
      <c r="J1437" s="211"/>
      <c r="K1437" s="211"/>
      <c r="L1437" s="216"/>
      <c r="M1437" s="217"/>
      <c r="N1437" s="218"/>
      <c r="O1437" s="218"/>
      <c r="P1437" s="218"/>
      <c r="Q1437" s="218"/>
      <c r="R1437" s="218"/>
      <c r="S1437" s="218"/>
      <c r="T1437" s="219"/>
      <c r="AT1437" s="220" t="s">
        <v>150</v>
      </c>
      <c r="AU1437" s="220" t="s">
        <v>80</v>
      </c>
      <c r="AV1437" s="11" t="s">
        <v>78</v>
      </c>
      <c r="AW1437" s="11" t="s">
        <v>35</v>
      </c>
      <c r="AX1437" s="11" t="s">
        <v>73</v>
      </c>
      <c r="AY1437" s="220" t="s">
        <v>141</v>
      </c>
    </row>
    <row r="1438" s="11" customFormat="1">
      <c r="B1438" s="210"/>
      <c r="C1438" s="211"/>
      <c r="D1438" s="212" t="s">
        <v>150</v>
      </c>
      <c r="E1438" s="213" t="s">
        <v>1</v>
      </c>
      <c r="F1438" s="214" t="s">
        <v>1313</v>
      </c>
      <c r="G1438" s="211"/>
      <c r="H1438" s="213" t="s">
        <v>1</v>
      </c>
      <c r="I1438" s="215"/>
      <c r="J1438" s="211"/>
      <c r="K1438" s="211"/>
      <c r="L1438" s="216"/>
      <c r="M1438" s="217"/>
      <c r="N1438" s="218"/>
      <c r="O1438" s="218"/>
      <c r="P1438" s="218"/>
      <c r="Q1438" s="218"/>
      <c r="R1438" s="218"/>
      <c r="S1438" s="218"/>
      <c r="T1438" s="219"/>
      <c r="AT1438" s="220" t="s">
        <v>150</v>
      </c>
      <c r="AU1438" s="220" t="s">
        <v>80</v>
      </c>
      <c r="AV1438" s="11" t="s">
        <v>78</v>
      </c>
      <c r="AW1438" s="11" t="s">
        <v>35</v>
      </c>
      <c r="AX1438" s="11" t="s">
        <v>73</v>
      </c>
      <c r="AY1438" s="220" t="s">
        <v>141</v>
      </c>
    </row>
    <row r="1439" s="11" customFormat="1">
      <c r="B1439" s="210"/>
      <c r="C1439" s="211"/>
      <c r="D1439" s="212" t="s">
        <v>150</v>
      </c>
      <c r="E1439" s="213" t="s">
        <v>1</v>
      </c>
      <c r="F1439" s="214" t="s">
        <v>1314</v>
      </c>
      <c r="G1439" s="211"/>
      <c r="H1439" s="213" t="s">
        <v>1</v>
      </c>
      <c r="I1439" s="215"/>
      <c r="J1439" s="211"/>
      <c r="K1439" s="211"/>
      <c r="L1439" s="216"/>
      <c r="M1439" s="217"/>
      <c r="N1439" s="218"/>
      <c r="O1439" s="218"/>
      <c r="P1439" s="218"/>
      <c r="Q1439" s="218"/>
      <c r="R1439" s="218"/>
      <c r="S1439" s="218"/>
      <c r="T1439" s="219"/>
      <c r="AT1439" s="220" t="s">
        <v>150</v>
      </c>
      <c r="AU1439" s="220" t="s">
        <v>80</v>
      </c>
      <c r="AV1439" s="11" t="s">
        <v>78</v>
      </c>
      <c r="AW1439" s="11" t="s">
        <v>35</v>
      </c>
      <c r="AX1439" s="11" t="s">
        <v>73</v>
      </c>
      <c r="AY1439" s="220" t="s">
        <v>141</v>
      </c>
    </row>
    <row r="1440" s="11" customFormat="1">
      <c r="B1440" s="210"/>
      <c r="C1440" s="211"/>
      <c r="D1440" s="212" t="s">
        <v>150</v>
      </c>
      <c r="E1440" s="213" t="s">
        <v>1</v>
      </c>
      <c r="F1440" s="214" t="s">
        <v>631</v>
      </c>
      <c r="G1440" s="211"/>
      <c r="H1440" s="213" t="s">
        <v>1</v>
      </c>
      <c r="I1440" s="215"/>
      <c r="J1440" s="211"/>
      <c r="K1440" s="211"/>
      <c r="L1440" s="216"/>
      <c r="M1440" s="217"/>
      <c r="N1440" s="218"/>
      <c r="O1440" s="218"/>
      <c r="P1440" s="218"/>
      <c r="Q1440" s="218"/>
      <c r="R1440" s="218"/>
      <c r="S1440" s="218"/>
      <c r="T1440" s="219"/>
      <c r="AT1440" s="220" t="s">
        <v>150</v>
      </c>
      <c r="AU1440" s="220" t="s">
        <v>80</v>
      </c>
      <c r="AV1440" s="11" t="s">
        <v>78</v>
      </c>
      <c r="AW1440" s="11" t="s">
        <v>35</v>
      </c>
      <c r="AX1440" s="11" t="s">
        <v>73</v>
      </c>
      <c r="AY1440" s="220" t="s">
        <v>141</v>
      </c>
    </row>
    <row r="1441" s="11" customFormat="1">
      <c r="B1441" s="210"/>
      <c r="C1441" s="211"/>
      <c r="D1441" s="212" t="s">
        <v>150</v>
      </c>
      <c r="E1441" s="213" t="s">
        <v>1</v>
      </c>
      <c r="F1441" s="214" t="s">
        <v>1315</v>
      </c>
      <c r="G1441" s="211"/>
      <c r="H1441" s="213" t="s">
        <v>1</v>
      </c>
      <c r="I1441" s="215"/>
      <c r="J1441" s="211"/>
      <c r="K1441" s="211"/>
      <c r="L1441" s="216"/>
      <c r="M1441" s="217"/>
      <c r="N1441" s="218"/>
      <c r="O1441" s="218"/>
      <c r="P1441" s="218"/>
      <c r="Q1441" s="218"/>
      <c r="R1441" s="218"/>
      <c r="S1441" s="218"/>
      <c r="T1441" s="219"/>
      <c r="AT1441" s="220" t="s">
        <v>150</v>
      </c>
      <c r="AU1441" s="220" t="s">
        <v>80</v>
      </c>
      <c r="AV1441" s="11" t="s">
        <v>78</v>
      </c>
      <c r="AW1441" s="11" t="s">
        <v>35</v>
      </c>
      <c r="AX1441" s="11" t="s">
        <v>73</v>
      </c>
      <c r="AY1441" s="220" t="s">
        <v>141</v>
      </c>
    </row>
    <row r="1442" s="12" customFormat="1">
      <c r="B1442" s="221"/>
      <c r="C1442" s="222"/>
      <c r="D1442" s="212" t="s">
        <v>150</v>
      </c>
      <c r="E1442" s="223" t="s">
        <v>1</v>
      </c>
      <c r="F1442" s="224" t="s">
        <v>78</v>
      </c>
      <c r="G1442" s="222"/>
      <c r="H1442" s="225">
        <v>1</v>
      </c>
      <c r="I1442" s="226"/>
      <c r="J1442" s="222"/>
      <c r="K1442" s="222"/>
      <c r="L1442" s="227"/>
      <c r="M1442" s="228"/>
      <c r="N1442" s="229"/>
      <c r="O1442" s="229"/>
      <c r="P1442" s="229"/>
      <c r="Q1442" s="229"/>
      <c r="R1442" s="229"/>
      <c r="S1442" s="229"/>
      <c r="T1442" s="230"/>
      <c r="AT1442" s="231" t="s">
        <v>150</v>
      </c>
      <c r="AU1442" s="231" t="s">
        <v>80</v>
      </c>
      <c r="AV1442" s="12" t="s">
        <v>80</v>
      </c>
      <c r="AW1442" s="12" t="s">
        <v>35</v>
      </c>
      <c r="AX1442" s="12" t="s">
        <v>78</v>
      </c>
      <c r="AY1442" s="231" t="s">
        <v>141</v>
      </c>
    </row>
    <row r="1443" s="1" customFormat="1" ht="14.4" customHeight="1">
      <c r="B1443" s="37"/>
      <c r="C1443" s="198" t="s">
        <v>1396</v>
      </c>
      <c r="D1443" s="198" t="s">
        <v>143</v>
      </c>
      <c r="E1443" s="199" t="s">
        <v>1397</v>
      </c>
      <c r="F1443" s="200" t="s">
        <v>1398</v>
      </c>
      <c r="G1443" s="201" t="s">
        <v>891</v>
      </c>
      <c r="H1443" s="202">
        <v>30</v>
      </c>
      <c r="I1443" s="203"/>
      <c r="J1443" s="204">
        <f>ROUND(I1443*H1443,2)</f>
        <v>0</v>
      </c>
      <c r="K1443" s="200" t="s">
        <v>1</v>
      </c>
      <c r="L1443" s="42"/>
      <c r="M1443" s="205" t="s">
        <v>1</v>
      </c>
      <c r="N1443" s="206" t="s">
        <v>44</v>
      </c>
      <c r="O1443" s="78"/>
      <c r="P1443" s="207">
        <f>O1443*H1443</f>
        <v>0</v>
      </c>
      <c r="Q1443" s="207">
        <v>0</v>
      </c>
      <c r="R1443" s="207">
        <f>Q1443*H1443</f>
        <v>0</v>
      </c>
      <c r="S1443" s="207">
        <v>0</v>
      </c>
      <c r="T1443" s="208">
        <f>S1443*H1443</f>
        <v>0</v>
      </c>
      <c r="AR1443" s="16" t="s">
        <v>148</v>
      </c>
      <c r="AT1443" s="16" t="s">
        <v>143</v>
      </c>
      <c r="AU1443" s="16" t="s">
        <v>80</v>
      </c>
      <c r="AY1443" s="16" t="s">
        <v>141</v>
      </c>
      <c r="BE1443" s="209">
        <f>IF(N1443="základní",J1443,0)</f>
        <v>0</v>
      </c>
      <c r="BF1443" s="209">
        <f>IF(N1443="snížená",J1443,0)</f>
        <v>0</v>
      </c>
      <c r="BG1443" s="209">
        <f>IF(N1443="zákl. přenesená",J1443,0)</f>
        <v>0</v>
      </c>
      <c r="BH1443" s="209">
        <f>IF(N1443="sníž. přenesená",J1443,0)</f>
        <v>0</v>
      </c>
      <c r="BI1443" s="209">
        <f>IF(N1443="nulová",J1443,0)</f>
        <v>0</v>
      </c>
      <c r="BJ1443" s="16" t="s">
        <v>78</v>
      </c>
      <c r="BK1443" s="209">
        <f>ROUND(I1443*H1443,2)</f>
        <v>0</v>
      </c>
      <c r="BL1443" s="16" t="s">
        <v>148</v>
      </c>
      <c r="BM1443" s="16" t="s">
        <v>1399</v>
      </c>
    </row>
    <row r="1444" s="11" customFormat="1">
      <c r="B1444" s="210"/>
      <c r="C1444" s="211"/>
      <c r="D1444" s="212" t="s">
        <v>150</v>
      </c>
      <c r="E1444" s="213" t="s">
        <v>1</v>
      </c>
      <c r="F1444" s="214" t="s">
        <v>629</v>
      </c>
      <c r="G1444" s="211"/>
      <c r="H1444" s="213" t="s">
        <v>1</v>
      </c>
      <c r="I1444" s="215"/>
      <c r="J1444" s="211"/>
      <c r="K1444" s="211"/>
      <c r="L1444" s="216"/>
      <c r="M1444" s="217"/>
      <c r="N1444" s="218"/>
      <c r="O1444" s="218"/>
      <c r="P1444" s="218"/>
      <c r="Q1444" s="218"/>
      <c r="R1444" s="218"/>
      <c r="S1444" s="218"/>
      <c r="T1444" s="219"/>
      <c r="AT1444" s="220" t="s">
        <v>150</v>
      </c>
      <c r="AU1444" s="220" t="s">
        <v>80</v>
      </c>
      <c r="AV1444" s="11" t="s">
        <v>78</v>
      </c>
      <c r="AW1444" s="11" t="s">
        <v>35</v>
      </c>
      <c r="AX1444" s="11" t="s">
        <v>73</v>
      </c>
      <c r="AY1444" s="220" t="s">
        <v>141</v>
      </c>
    </row>
    <row r="1445" s="11" customFormat="1">
      <c r="B1445" s="210"/>
      <c r="C1445" s="211"/>
      <c r="D1445" s="212" t="s">
        <v>150</v>
      </c>
      <c r="E1445" s="213" t="s">
        <v>1</v>
      </c>
      <c r="F1445" s="214" t="s">
        <v>630</v>
      </c>
      <c r="G1445" s="211"/>
      <c r="H1445" s="213" t="s">
        <v>1</v>
      </c>
      <c r="I1445" s="215"/>
      <c r="J1445" s="211"/>
      <c r="K1445" s="211"/>
      <c r="L1445" s="216"/>
      <c r="M1445" s="217"/>
      <c r="N1445" s="218"/>
      <c r="O1445" s="218"/>
      <c r="P1445" s="218"/>
      <c r="Q1445" s="218"/>
      <c r="R1445" s="218"/>
      <c r="S1445" s="218"/>
      <c r="T1445" s="219"/>
      <c r="AT1445" s="220" t="s">
        <v>150</v>
      </c>
      <c r="AU1445" s="220" t="s">
        <v>80</v>
      </c>
      <c r="AV1445" s="11" t="s">
        <v>78</v>
      </c>
      <c r="AW1445" s="11" t="s">
        <v>35</v>
      </c>
      <c r="AX1445" s="11" t="s">
        <v>73</v>
      </c>
      <c r="AY1445" s="220" t="s">
        <v>141</v>
      </c>
    </row>
    <row r="1446" s="11" customFormat="1">
      <c r="B1446" s="210"/>
      <c r="C1446" s="211"/>
      <c r="D1446" s="212" t="s">
        <v>150</v>
      </c>
      <c r="E1446" s="213" t="s">
        <v>1</v>
      </c>
      <c r="F1446" s="214" t="s">
        <v>1313</v>
      </c>
      <c r="G1446" s="211"/>
      <c r="H1446" s="213" t="s">
        <v>1</v>
      </c>
      <c r="I1446" s="215"/>
      <c r="J1446" s="211"/>
      <c r="K1446" s="211"/>
      <c r="L1446" s="216"/>
      <c r="M1446" s="217"/>
      <c r="N1446" s="218"/>
      <c r="O1446" s="218"/>
      <c r="P1446" s="218"/>
      <c r="Q1446" s="218"/>
      <c r="R1446" s="218"/>
      <c r="S1446" s="218"/>
      <c r="T1446" s="219"/>
      <c r="AT1446" s="220" t="s">
        <v>150</v>
      </c>
      <c r="AU1446" s="220" t="s">
        <v>80</v>
      </c>
      <c r="AV1446" s="11" t="s">
        <v>78</v>
      </c>
      <c r="AW1446" s="11" t="s">
        <v>35</v>
      </c>
      <c r="AX1446" s="11" t="s">
        <v>73</v>
      </c>
      <c r="AY1446" s="220" t="s">
        <v>141</v>
      </c>
    </row>
    <row r="1447" s="11" customFormat="1">
      <c r="B1447" s="210"/>
      <c r="C1447" s="211"/>
      <c r="D1447" s="212" t="s">
        <v>150</v>
      </c>
      <c r="E1447" s="213" t="s">
        <v>1</v>
      </c>
      <c r="F1447" s="214" t="s">
        <v>1314</v>
      </c>
      <c r="G1447" s="211"/>
      <c r="H1447" s="213" t="s">
        <v>1</v>
      </c>
      <c r="I1447" s="215"/>
      <c r="J1447" s="211"/>
      <c r="K1447" s="211"/>
      <c r="L1447" s="216"/>
      <c r="M1447" s="217"/>
      <c r="N1447" s="218"/>
      <c r="O1447" s="218"/>
      <c r="P1447" s="218"/>
      <c r="Q1447" s="218"/>
      <c r="R1447" s="218"/>
      <c r="S1447" s="218"/>
      <c r="T1447" s="219"/>
      <c r="AT1447" s="220" t="s">
        <v>150</v>
      </c>
      <c r="AU1447" s="220" t="s">
        <v>80</v>
      </c>
      <c r="AV1447" s="11" t="s">
        <v>78</v>
      </c>
      <c r="AW1447" s="11" t="s">
        <v>35</v>
      </c>
      <c r="AX1447" s="11" t="s">
        <v>73</v>
      </c>
      <c r="AY1447" s="220" t="s">
        <v>141</v>
      </c>
    </row>
    <row r="1448" s="11" customFormat="1">
      <c r="B1448" s="210"/>
      <c r="C1448" s="211"/>
      <c r="D1448" s="212" t="s">
        <v>150</v>
      </c>
      <c r="E1448" s="213" t="s">
        <v>1</v>
      </c>
      <c r="F1448" s="214" t="s">
        <v>631</v>
      </c>
      <c r="G1448" s="211"/>
      <c r="H1448" s="213" t="s">
        <v>1</v>
      </c>
      <c r="I1448" s="215"/>
      <c r="J1448" s="211"/>
      <c r="K1448" s="211"/>
      <c r="L1448" s="216"/>
      <c r="M1448" s="217"/>
      <c r="N1448" s="218"/>
      <c r="O1448" s="218"/>
      <c r="P1448" s="218"/>
      <c r="Q1448" s="218"/>
      <c r="R1448" s="218"/>
      <c r="S1448" s="218"/>
      <c r="T1448" s="219"/>
      <c r="AT1448" s="220" t="s">
        <v>150</v>
      </c>
      <c r="AU1448" s="220" t="s">
        <v>80</v>
      </c>
      <c r="AV1448" s="11" t="s">
        <v>78</v>
      </c>
      <c r="AW1448" s="11" t="s">
        <v>35</v>
      </c>
      <c r="AX1448" s="11" t="s">
        <v>73</v>
      </c>
      <c r="AY1448" s="220" t="s">
        <v>141</v>
      </c>
    </row>
    <row r="1449" s="11" customFormat="1">
      <c r="B1449" s="210"/>
      <c r="C1449" s="211"/>
      <c r="D1449" s="212" t="s">
        <v>150</v>
      </c>
      <c r="E1449" s="213" t="s">
        <v>1</v>
      </c>
      <c r="F1449" s="214" t="s">
        <v>1315</v>
      </c>
      <c r="G1449" s="211"/>
      <c r="H1449" s="213" t="s">
        <v>1</v>
      </c>
      <c r="I1449" s="215"/>
      <c r="J1449" s="211"/>
      <c r="K1449" s="211"/>
      <c r="L1449" s="216"/>
      <c r="M1449" s="217"/>
      <c r="N1449" s="218"/>
      <c r="O1449" s="218"/>
      <c r="P1449" s="218"/>
      <c r="Q1449" s="218"/>
      <c r="R1449" s="218"/>
      <c r="S1449" s="218"/>
      <c r="T1449" s="219"/>
      <c r="AT1449" s="220" t="s">
        <v>150</v>
      </c>
      <c r="AU1449" s="220" t="s">
        <v>80</v>
      </c>
      <c r="AV1449" s="11" t="s">
        <v>78</v>
      </c>
      <c r="AW1449" s="11" t="s">
        <v>35</v>
      </c>
      <c r="AX1449" s="11" t="s">
        <v>73</v>
      </c>
      <c r="AY1449" s="220" t="s">
        <v>141</v>
      </c>
    </row>
    <row r="1450" s="12" customFormat="1">
      <c r="B1450" s="221"/>
      <c r="C1450" s="222"/>
      <c r="D1450" s="212" t="s">
        <v>150</v>
      </c>
      <c r="E1450" s="223" t="s">
        <v>1</v>
      </c>
      <c r="F1450" s="224" t="s">
        <v>401</v>
      </c>
      <c r="G1450" s="222"/>
      <c r="H1450" s="225">
        <v>30</v>
      </c>
      <c r="I1450" s="226"/>
      <c r="J1450" s="222"/>
      <c r="K1450" s="222"/>
      <c r="L1450" s="227"/>
      <c r="M1450" s="228"/>
      <c r="N1450" s="229"/>
      <c r="O1450" s="229"/>
      <c r="P1450" s="229"/>
      <c r="Q1450" s="229"/>
      <c r="R1450" s="229"/>
      <c r="S1450" s="229"/>
      <c r="T1450" s="230"/>
      <c r="AT1450" s="231" t="s">
        <v>150</v>
      </c>
      <c r="AU1450" s="231" t="s">
        <v>80</v>
      </c>
      <c r="AV1450" s="12" t="s">
        <v>80</v>
      </c>
      <c r="AW1450" s="12" t="s">
        <v>35</v>
      </c>
      <c r="AX1450" s="12" t="s">
        <v>78</v>
      </c>
      <c r="AY1450" s="231" t="s">
        <v>141</v>
      </c>
    </row>
    <row r="1451" s="1" customFormat="1" ht="14.4" customHeight="1">
      <c r="B1451" s="37"/>
      <c r="C1451" s="198" t="s">
        <v>1400</v>
      </c>
      <c r="D1451" s="198" t="s">
        <v>143</v>
      </c>
      <c r="E1451" s="199" t="s">
        <v>1401</v>
      </c>
      <c r="F1451" s="200" t="s">
        <v>1402</v>
      </c>
      <c r="G1451" s="201" t="s">
        <v>891</v>
      </c>
      <c r="H1451" s="202">
        <v>13</v>
      </c>
      <c r="I1451" s="203"/>
      <c r="J1451" s="204">
        <f>ROUND(I1451*H1451,2)</f>
        <v>0</v>
      </c>
      <c r="K1451" s="200" t="s">
        <v>1</v>
      </c>
      <c r="L1451" s="42"/>
      <c r="M1451" s="205" t="s">
        <v>1</v>
      </c>
      <c r="N1451" s="206" t="s">
        <v>44</v>
      </c>
      <c r="O1451" s="78"/>
      <c r="P1451" s="207">
        <f>O1451*H1451</f>
        <v>0</v>
      </c>
      <c r="Q1451" s="207">
        <v>0</v>
      </c>
      <c r="R1451" s="207">
        <f>Q1451*H1451</f>
        <v>0</v>
      </c>
      <c r="S1451" s="207">
        <v>0</v>
      </c>
      <c r="T1451" s="208">
        <f>S1451*H1451</f>
        <v>0</v>
      </c>
      <c r="AR1451" s="16" t="s">
        <v>148</v>
      </c>
      <c r="AT1451" s="16" t="s">
        <v>143</v>
      </c>
      <c r="AU1451" s="16" t="s">
        <v>80</v>
      </c>
      <c r="AY1451" s="16" t="s">
        <v>141</v>
      </c>
      <c r="BE1451" s="209">
        <f>IF(N1451="základní",J1451,0)</f>
        <v>0</v>
      </c>
      <c r="BF1451" s="209">
        <f>IF(N1451="snížená",J1451,0)</f>
        <v>0</v>
      </c>
      <c r="BG1451" s="209">
        <f>IF(N1451="zákl. přenesená",J1451,0)</f>
        <v>0</v>
      </c>
      <c r="BH1451" s="209">
        <f>IF(N1451="sníž. přenesená",J1451,0)</f>
        <v>0</v>
      </c>
      <c r="BI1451" s="209">
        <f>IF(N1451="nulová",J1451,0)</f>
        <v>0</v>
      </c>
      <c r="BJ1451" s="16" t="s">
        <v>78</v>
      </c>
      <c r="BK1451" s="209">
        <f>ROUND(I1451*H1451,2)</f>
        <v>0</v>
      </c>
      <c r="BL1451" s="16" t="s">
        <v>148</v>
      </c>
      <c r="BM1451" s="16" t="s">
        <v>1403</v>
      </c>
    </row>
    <row r="1452" s="11" customFormat="1">
      <c r="B1452" s="210"/>
      <c r="C1452" s="211"/>
      <c r="D1452" s="212" t="s">
        <v>150</v>
      </c>
      <c r="E1452" s="213" t="s">
        <v>1</v>
      </c>
      <c r="F1452" s="214" t="s">
        <v>629</v>
      </c>
      <c r="G1452" s="211"/>
      <c r="H1452" s="213" t="s">
        <v>1</v>
      </c>
      <c r="I1452" s="215"/>
      <c r="J1452" s="211"/>
      <c r="K1452" s="211"/>
      <c r="L1452" s="216"/>
      <c r="M1452" s="217"/>
      <c r="N1452" s="218"/>
      <c r="O1452" s="218"/>
      <c r="P1452" s="218"/>
      <c r="Q1452" s="218"/>
      <c r="R1452" s="218"/>
      <c r="S1452" s="218"/>
      <c r="T1452" s="219"/>
      <c r="AT1452" s="220" t="s">
        <v>150</v>
      </c>
      <c r="AU1452" s="220" t="s">
        <v>80</v>
      </c>
      <c r="AV1452" s="11" t="s">
        <v>78</v>
      </c>
      <c r="AW1452" s="11" t="s">
        <v>35</v>
      </c>
      <c r="AX1452" s="11" t="s">
        <v>73</v>
      </c>
      <c r="AY1452" s="220" t="s">
        <v>141</v>
      </c>
    </row>
    <row r="1453" s="11" customFormat="1">
      <c r="B1453" s="210"/>
      <c r="C1453" s="211"/>
      <c r="D1453" s="212" t="s">
        <v>150</v>
      </c>
      <c r="E1453" s="213" t="s">
        <v>1</v>
      </c>
      <c r="F1453" s="214" t="s">
        <v>630</v>
      </c>
      <c r="G1453" s="211"/>
      <c r="H1453" s="213" t="s">
        <v>1</v>
      </c>
      <c r="I1453" s="215"/>
      <c r="J1453" s="211"/>
      <c r="K1453" s="211"/>
      <c r="L1453" s="216"/>
      <c r="M1453" s="217"/>
      <c r="N1453" s="218"/>
      <c r="O1453" s="218"/>
      <c r="P1453" s="218"/>
      <c r="Q1453" s="218"/>
      <c r="R1453" s="218"/>
      <c r="S1453" s="218"/>
      <c r="T1453" s="219"/>
      <c r="AT1453" s="220" t="s">
        <v>150</v>
      </c>
      <c r="AU1453" s="220" t="s">
        <v>80</v>
      </c>
      <c r="AV1453" s="11" t="s">
        <v>78</v>
      </c>
      <c r="AW1453" s="11" t="s">
        <v>35</v>
      </c>
      <c r="AX1453" s="11" t="s">
        <v>73</v>
      </c>
      <c r="AY1453" s="220" t="s">
        <v>141</v>
      </c>
    </row>
    <row r="1454" s="11" customFormat="1">
      <c r="B1454" s="210"/>
      <c r="C1454" s="211"/>
      <c r="D1454" s="212" t="s">
        <v>150</v>
      </c>
      <c r="E1454" s="213" t="s">
        <v>1</v>
      </c>
      <c r="F1454" s="214" t="s">
        <v>1313</v>
      </c>
      <c r="G1454" s="211"/>
      <c r="H1454" s="213" t="s">
        <v>1</v>
      </c>
      <c r="I1454" s="215"/>
      <c r="J1454" s="211"/>
      <c r="K1454" s="211"/>
      <c r="L1454" s="216"/>
      <c r="M1454" s="217"/>
      <c r="N1454" s="218"/>
      <c r="O1454" s="218"/>
      <c r="P1454" s="218"/>
      <c r="Q1454" s="218"/>
      <c r="R1454" s="218"/>
      <c r="S1454" s="218"/>
      <c r="T1454" s="219"/>
      <c r="AT1454" s="220" t="s">
        <v>150</v>
      </c>
      <c r="AU1454" s="220" t="s">
        <v>80</v>
      </c>
      <c r="AV1454" s="11" t="s">
        <v>78</v>
      </c>
      <c r="AW1454" s="11" t="s">
        <v>35</v>
      </c>
      <c r="AX1454" s="11" t="s">
        <v>73</v>
      </c>
      <c r="AY1454" s="220" t="s">
        <v>141</v>
      </c>
    </row>
    <row r="1455" s="11" customFormat="1">
      <c r="B1455" s="210"/>
      <c r="C1455" s="211"/>
      <c r="D1455" s="212" t="s">
        <v>150</v>
      </c>
      <c r="E1455" s="213" t="s">
        <v>1</v>
      </c>
      <c r="F1455" s="214" t="s">
        <v>1314</v>
      </c>
      <c r="G1455" s="211"/>
      <c r="H1455" s="213" t="s">
        <v>1</v>
      </c>
      <c r="I1455" s="215"/>
      <c r="J1455" s="211"/>
      <c r="K1455" s="211"/>
      <c r="L1455" s="216"/>
      <c r="M1455" s="217"/>
      <c r="N1455" s="218"/>
      <c r="O1455" s="218"/>
      <c r="P1455" s="218"/>
      <c r="Q1455" s="218"/>
      <c r="R1455" s="218"/>
      <c r="S1455" s="218"/>
      <c r="T1455" s="219"/>
      <c r="AT1455" s="220" t="s">
        <v>150</v>
      </c>
      <c r="AU1455" s="220" t="s">
        <v>80</v>
      </c>
      <c r="AV1455" s="11" t="s">
        <v>78</v>
      </c>
      <c r="AW1455" s="11" t="s">
        <v>35</v>
      </c>
      <c r="AX1455" s="11" t="s">
        <v>73</v>
      </c>
      <c r="AY1455" s="220" t="s">
        <v>141</v>
      </c>
    </row>
    <row r="1456" s="11" customFormat="1">
      <c r="B1456" s="210"/>
      <c r="C1456" s="211"/>
      <c r="D1456" s="212" t="s">
        <v>150</v>
      </c>
      <c r="E1456" s="213" t="s">
        <v>1</v>
      </c>
      <c r="F1456" s="214" t="s">
        <v>631</v>
      </c>
      <c r="G1456" s="211"/>
      <c r="H1456" s="213" t="s">
        <v>1</v>
      </c>
      <c r="I1456" s="215"/>
      <c r="J1456" s="211"/>
      <c r="K1456" s="211"/>
      <c r="L1456" s="216"/>
      <c r="M1456" s="217"/>
      <c r="N1456" s="218"/>
      <c r="O1456" s="218"/>
      <c r="P1456" s="218"/>
      <c r="Q1456" s="218"/>
      <c r="R1456" s="218"/>
      <c r="S1456" s="218"/>
      <c r="T1456" s="219"/>
      <c r="AT1456" s="220" t="s">
        <v>150</v>
      </c>
      <c r="AU1456" s="220" t="s">
        <v>80</v>
      </c>
      <c r="AV1456" s="11" t="s">
        <v>78</v>
      </c>
      <c r="AW1456" s="11" t="s">
        <v>35</v>
      </c>
      <c r="AX1456" s="11" t="s">
        <v>73</v>
      </c>
      <c r="AY1456" s="220" t="s">
        <v>141</v>
      </c>
    </row>
    <row r="1457" s="11" customFormat="1">
      <c r="B1457" s="210"/>
      <c r="C1457" s="211"/>
      <c r="D1457" s="212" t="s">
        <v>150</v>
      </c>
      <c r="E1457" s="213" t="s">
        <v>1</v>
      </c>
      <c r="F1457" s="214" t="s">
        <v>1315</v>
      </c>
      <c r="G1457" s="211"/>
      <c r="H1457" s="213" t="s">
        <v>1</v>
      </c>
      <c r="I1457" s="215"/>
      <c r="J1457" s="211"/>
      <c r="K1457" s="211"/>
      <c r="L1457" s="216"/>
      <c r="M1457" s="217"/>
      <c r="N1457" s="218"/>
      <c r="O1457" s="218"/>
      <c r="P1457" s="218"/>
      <c r="Q1457" s="218"/>
      <c r="R1457" s="218"/>
      <c r="S1457" s="218"/>
      <c r="T1457" s="219"/>
      <c r="AT1457" s="220" t="s">
        <v>150</v>
      </c>
      <c r="AU1457" s="220" t="s">
        <v>80</v>
      </c>
      <c r="AV1457" s="11" t="s">
        <v>78</v>
      </c>
      <c r="AW1457" s="11" t="s">
        <v>35</v>
      </c>
      <c r="AX1457" s="11" t="s">
        <v>73</v>
      </c>
      <c r="AY1457" s="220" t="s">
        <v>141</v>
      </c>
    </row>
    <row r="1458" s="12" customFormat="1">
      <c r="B1458" s="221"/>
      <c r="C1458" s="222"/>
      <c r="D1458" s="212" t="s">
        <v>150</v>
      </c>
      <c r="E1458" s="223" t="s">
        <v>1</v>
      </c>
      <c r="F1458" s="224" t="s">
        <v>246</v>
      </c>
      <c r="G1458" s="222"/>
      <c r="H1458" s="225">
        <v>13</v>
      </c>
      <c r="I1458" s="226"/>
      <c r="J1458" s="222"/>
      <c r="K1458" s="222"/>
      <c r="L1458" s="227"/>
      <c r="M1458" s="228"/>
      <c r="N1458" s="229"/>
      <c r="O1458" s="229"/>
      <c r="P1458" s="229"/>
      <c r="Q1458" s="229"/>
      <c r="R1458" s="229"/>
      <c r="S1458" s="229"/>
      <c r="T1458" s="230"/>
      <c r="AT1458" s="231" t="s">
        <v>150</v>
      </c>
      <c r="AU1458" s="231" t="s">
        <v>80</v>
      </c>
      <c r="AV1458" s="12" t="s">
        <v>80</v>
      </c>
      <c r="AW1458" s="12" t="s">
        <v>35</v>
      </c>
      <c r="AX1458" s="12" t="s">
        <v>78</v>
      </c>
      <c r="AY1458" s="231" t="s">
        <v>141</v>
      </c>
    </row>
    <row r="1459" s="1" customFormat="1" ht="14.4" customHeight="1">
      <c r="B1459" s="37"/>
      <c r="C1459" s="254" t="s">
        <v>1404</v>
      </c>
      <c r="D1459" s="254" t="s">
        <v>298</v>
      </c>
      <c r="E1459" s="255" t="s">
        <v>1405</v>
      </c>
      <c r="F1459" s="256" t="s">
        <v>1406</v>
      </c>
      <c r="G1459" s="257" t="s">
        <v>891</v>
      </c>
      <c r="H1459" s="258">
        <v>7</v>
      </c>
      <c r="I1459" s="259"/>
      <c r="J1459" s="260">
        <f>ROUND(I1459*H1459,2)</f>
        <v>0</v>
      </c>
      <c r="K1459" s="256" t="s">
        <v>1</v>
      </c>
      <c r="L1459" s="261"/>
      <c r="M1459" s="262" t="s">
        <v>1</v>
      </c>
      <c r="N1459" s="263" t="s">
        <v>44</v>
      </c>
      <c r="O1459" s="78"/>
      <c r="P1459" s="207">
        <f>O1459*H1459</f>
        <v>0</v>
      </c>
      <c r="Q1459" s="207">
        <v>0</v>
      </c>
      <c r="R1459" s="207">
        <f>Q1459*H1459</f>
        <v>0</v>
      </c>
      <c r="S1459" s="207">
        <v>0</v>
      </c>
      <c r="T1459" s="208">
        <f>S1459*H1459</f>
        <v>0</v>
      </c>
      <c r="AR1459" s="16" t="s">
        <v>203</v>
      </c>
      <c r="AT1459" s="16" t="s">
        <v>298</v>
      </c>
      <c r="AU1459" s="16" t="s">
        <v>80</v>
      </c>
      <c r="AY1459" s="16" t="s">
        <v>141</v>
      </c>
      <c r="BE1459" s="209">
        <f>IF(N1459="základní",J1459,0)</f>
        <v>0</v>
      </c>
      <c r="BF1459" s="209">
        <f>IF(N1459="snížená",J1459,0)</f>
        <v>0</v>
      </c>
      <c r="BG1459" s="209">
        <f>IF(N1459="zákl. přenesená",J1459,0)</f>
        <v>0</v>
      </c>
      <c r="BH1459" s="209">
        <f>IF(N1459="sníž. přenesená",J1459,0)</f>
        <v>0</v>
      </c>
      <c r="BI1459" s="209">
        <f>IF(N1459="nulová",J1459,0)</f>
        <v>0</v>
      </c>
      <c r="BJ1459" s="16" t="s">
        <v>78</v>
      </c>
      <c r="BK1459" s="209">
        <f>ROUND(I1459*H1459,2)</f>
        <v>0</v>
      </c>
      <c r="BL1459" s="16" t="s">
        <v>148</v>
      </c>
      <c r="BM1459" s="16" t="s">
        <v>1407</v>
      </c>
    </row>
    <row r="1460" s="11" customFormat="1">
      <c r="B1460" s="210"/>
      <c r="C1460" s="211"/>
      <c r="D1460" s="212" t="s">
        <v>150</v>
      </c>
      <c r="E1460" s="213" t="s">
        <v>1</v>
      </c>
      <c r="F1460" s="214" t="s">
        <v>629</v>
      </c>
      <c r="G1460" s="211"/>
      <c r="H1460" s="213" t="s">
        <v>1</v>
      </c>
      <c r="I1460" s="215"/>
      <c r="J1460" s="211"/>
      <c r="K1460" s="211"/>
      <c r="L1460" s="216"/>
      <c r="M1460" s="217"/>
      <c r="N1460" s="218"/>
      <c r="O1460" s="218"/>
      <c r="P1460" s="218"/>
      <c r="Q1460" s="218"/>
      <c r="R1460" s="218"/>
      <c r="S1460" s="218"/>
      <c r="T1460" s="219"/>
      <c r="AT1460" s="220" t="s">
        <v>150</v>
      </c>
      <c r="AU1460" s="220" t="s">
        <v>80</v>
      </c>
      <c r="AV1460" s="11" t="s">
        <v>78</v>
      </c>
      <c r="AW1460" s="11" t="s">
        <v>35</v>
      </c>
      <c r="AX1460" s="11" t="s">
        <v>73</v>
      </c>
      <c r="AY1460" s="220" t="s">
        <v>141</v>
      </c>
    </row>
    <row r="1461" s="11" customFormat="1">
      <c r="B1461" s="210"/>
      <c r="C1461" s="211"/>
      <c r="D1461" s="212" t="s">
        <v>150</v>
      </c>
      <c r="E1461" s="213" t="s">
        <v>1</v>
      </c>
      <c r="F1461" s="214" t="s">
        <v>630</v>
      </c>
      <c r="G1461" s="211"/>
      <c r="H1461" s="213" t="s">
        <v>1</v>
      </c>
      <c r="I1461" s="215"/>
      <c r="J1461" s="211"/>
      <c r="K1461" s="211"/>
      <c r="L1461" s="216"/>
      <c r="M1461" s="217"/>
      <c r="N1461" s="218"/>
      <c r="O1461" s="218"/>
      <c r="P1461" s="218"/>
      <c r="Q1461" s="218"/>
      <c r="R1461" s="218"/>
      <c r="S1461" s="218"/>
      <c r="T1461" s="219"/>
      <c r="AT1461" s="220" t="s">
        <v>150</v>
      </c>
      <c r="AU1461" s="220" t="s">
        <v>80</v>
      </c>
      <c r="AV1461" s="11" t="s">
        <v>78</v>
      </c>
      <c r="AW1461" s="11" t="s">
        <v>35</v>
      </c>
      <c r="AX1461" s="11" t="s">
        <v>73</v>
      </c>
      <c r="AY1461" s="220" t="s">
        <v>141</v>
      </c>
    </row>
    <row r="1462" s="11" customFormat="1">
      <c r="B1462" s="210"/>
      <c r="C1462" s="211"/>
      <c r="D1462" s="212" t="s">
        <v>150</v>
      </c>
      <c r="E1462" s="213" t="s">
        <v>1</v>
      </c>
      <c r="F1462" s="214" t="s">
        <v>1313</v>
      </c>
      <c r="G1462" s="211"/>
      <c r="H1462" s="213" t="s">
        <v>1</v>
      </c>
      <c r="I1462" s="215"/>
      <c r="J1462" s="211"/>
      <c r="K1462" s="211"/>
      <c r="L1462" s="216"/>
      <c r="M1462" s="217"/>
      <c r="N1462" s="218"/>
      <c r="O1462" s="218"/>
      <c r="P1462" s="218"/>
      <c r="Q1462" s="218"/>
      <c r="R1462" s="218"/>
      <c r="S1462" s="218"/>
      <c r="T1462" s="219"/>
      <c r="AT1462" s="220" t="s">
        <v>150</v>
      </c>
      <c r="AU1462" s="220" t="s">
        <v>80</v>
      </c>
      <c r="AV1462" s="11" t="s">
        <v>78</v>
      </c>
      <c r="AW1462" s="11" t="s">
        <v>35</v>
      </c>
      <c r="AX1462" s="11" t="s">
        <v>73</v>
      </c>
      <c r="AY1462" s="220" t="s">
        <v>141</v>
      </c>
    </row>
    <row r="1463" s="11" customFormat="1">
      <c r="B1463" s="210"/>
      <c r="C1463" s="211"/>
      <c r="D1463" s="212" t="s">
        <v>150</v>
      </c>
      <c r="E1463" s="213" t="s">
        <v>1</v>
      </c>
      <c r="F1463" s="214" t="s">
        <v>1314</v>
      </c>
      <c r="G1463" s="211"/>
      <c r="H1463" s="213" t="s">
        <v>1</v>
      </c>
      <c r="I1463" s="215"/>
      <c r="J1463" s="211"/>
      <c r="K1463" s="211"/>
      <c r="L1463" s="216"/>
      <c r="M1463" s="217"/>
      <c r="N1463" s="218"/>
      <c r="O1463" s="218"/>
      <c r="P1463" s="218"/>
      <c r="Q1463" s="218"/>
      <c r="R1463" s="218"/>
      <c r="S1463" s="218"/>
      <c r="T1463" s="219"/>
      <c r="AT1463" s="220" t="s">
        <v>150</v>
      </c>
      <c r="AU1463" s="220" t="s">
        <v>80</v>
      </c>
      <c r="AV1463" s="11" t="s">
        <v>78</v>
      </c>
      <c r="AW1463" s="11" t="s">
        <v>35</v>
      </c>
      <c r="AX1463" s="11" t="s">
        <v>73</v>
      </c>
      <c r="AY1463" s="220" t="s">
        <v>141</v>
      </c>
    </row>
    <row r="1464" s="11" customFormat="1">
      <c r="B1464" s="210"/>
      <c r="C1464" s="211"/>
      <c r="D1464" s="212" t="s">
        <v>150</v>
      </c>
      <c r="E1464" s="213" t="s">
        <v>1</v>
      </c>
      <c r="F1464" s="214" t="s">
        <v>631</v>
      </c>
      <c r="G1464" s="211"/>
      <c r="H1464" s="213" t="s">
        <v>1</v>
      </c>
      <c r="I1464" s="215"/>
      <c r="J1464" s="211"/>
      <c r="K1464" s="211"/>
      <c r="L1464" s="216"/>
      <c r="M1464" s="217"/>
      <c r="N1464" s="218"/>
      <c r="O1464" s="218"/>
      <c r="P1464" s="218"/>
      <c r="Q1464" s="218"/>
      <c r="R1464" s="218"/>
      <c r="S1464" s="218"/>
      <c r="T1464" s="219"/>
      <c r="AT1464" s="220" t="s">
        <v>150</v>
      </c>
      <c r="AU1464" s="220" t="s">
        <v>80</v>
      </c>
      <c r="AV1464" s="11" t="s">
        <v>78</v>
      </c>
      <c r="AW1464" s="11" t="s">
        <v>35</v>
      </c>
      <c r="AX1464" s="11" t="s">
        <v>73</v>
      </c>
      <c r="AY1464" s="220" t="s">
        <v>141</v>
      </c>
    </row>
    <row r="1465" s="11" customFormat="1">
      <c r="B1465" s="210"/>
      <c r="C1465" s="211"/>
      <c r="D1465" s="212" t="s">
        <v>150</v>
      </c>
      <c r="E1465" s="213" t="s">
        <v>1</v>
      </c>
      <c r="F1465" s="214" t="s">
        <v>1315</v>
      </c>
      <c r="G1465" s="211"/>
      <c r="H1465" s="213" t="s">
        <v>1</v>
      </c>
      <c r="I1465" s="215"/>
      <c r="J1465" s="211"/>
      <c r="K1465" s="211"/>
      <c r="L1465" s="216"/>
      <c r="M1465" s="217"/>
      <c r="N1465" s="218"/>
      <c r="O1465" s="218"/>
      <c r="P1465" s="218"/>
      <c r="Q1465" s="218"/>
      <c r="R1465" s="218"/>
      <c r="S1465" s="218"/>
      <c r="T1465" s="219"/>
      <c r="AT1465" s="220" t="s">
        <v>150</v>
      </c>
      <c r="AU1465" s="220" t="s">
        <v>80</v>
      </c>
      <c r="AV1465" s="11" t="s">
        <v>78</v>
      </c>
      <c r="AW1465" s="11" t="s">
        <v>35</v>
      </c>
      <c r="AX1465" s="11" t="s">
        <v>73</v>
      </c>
      <c r="AY1465" s="220" t="s">
        <v>141</v>
      </c>
    </row>
    <row r="1466" s="12" customFormat="1">
      <c r="B1466" s="221"/>
      <c r="C1466" s="222"/>
      <c r="D1466" s="212" t="s">
        <v>150</v>
      </c>
      <c r="E1466" s="223" t="s">
        <v>1</v>
      </c>
      <c r="F1466" s="224" t="s">
        <v>197</v>
      </c>
      <c r="G1466" s="222"/>
      <c r="H1466" s="225">
        <v>7</v>
      </c>
      <c r="I1466" s="226"/>
      <c r="J1466" s="222"/>
      <c r="K1466" s="222"/>
      <c r="L1466" s="227"/>
      <c r="M1466" s="228"/>
      <c r="N1466" s="229"/>
      <c r="O1466" s="229"/>
      <c r="P1466" s="229"/>
      <c r="Q1466" s="229"/>
      <c r="R1466" s="229"/>
      <c r="S1466" s="229"/>
      <c r="T1466" s="230"/>
      <c r="AT1466" s="231" t="s">
        <v>150</v>
      </c>
      <c r="AU1466" s="231" t="s">
        <v>80</v>
      </c>
      <c r="AV1466" s="12" t="s">
        <v>80</v>
      </c>
      <c r="AW1466" s="12" t="s">
        <v>35</v>
      </c>
      <c r="AX1466" s="12" t="s">
        <v>78</v>
      </c>
      <c r="AY1466" s="231" t="s">
        <v>141</v>
      </c>
    </row>
    <row r="1467" s="1" customFormat="1" ht="14.4" customHeight="1">
      <c r="B1467" s="37"/>
      <c r="C1467" s="254" t="s">
        <v>1408</v>
      </c>
      <c r="D1467" s="254" t="s">
        <v>298</v>
      </c>
      <c r="E1467" s="255" t="s">
        <v>1409</v>
      </c>
      <c r="F1467" s="256" t="s">
        <v>1410</v>
      </c>
      <c r="G1467" s="257" t="s">
        <v>891</v>
      </c>
      <c r="H1467" s="258">
        <v>9</v>
      </c>
      <c r="I1467" s="259"/>
      <c r="J1467" s="260">
        <f>ROUND(I1467*H1467,2)</f>
        <v>0</v>
      </c>
      <c r="K1467" s="256" t="s">
        <v>1</v>
      </c>
      <c r="L1467" s="261"/>
      <c r="M1467" s="262" t="s">
        <v>1</v>
      </c>
      <c r="N1467" s="263" t="s">
        <v>44</v>
      </c>
      <c r="O1467" s="78"/>
      <c r="P1467" s="207">
        <f>O1467*H1467</f>
        <v>0</v>
      </c>
      <c r="Q1467" s="207">
        <v>0</v>
      </c>
      <c r="R1467" s="207">
        <f>Q1467*H1467</f>
        <v>0</v>
      </c>
      <c r="S1467" s="207">
        <v>0</v>
      </c>
      <c r="T1467" s="208">
        <f>S1467*H1467</f>
        <v>0</v>
      </c>
      <c r="AR1467" s="16" t="s">
        <v>203</v>
      </c>
      <c r="AT1467" s="16" t="s">
        <v>298</v>
      </c>
      <c r="AU1467" s="16" t="s">
        <v>80</v>
      </c>
      <c r="AY1467" s="16" t="s">
        <v>141</v>
      </c>
      <c r="BE1467" s="209">
        <f>IF(N1467="základní",J1467,0)</f>
        <v>0</v>
      </c>
      <c r="BF1467" s="209">
        <f>IF(N1467="snížená",J1467,0)</f>
        <v>0</v>
      </c>
      <c r="BG1467" s="209">
        <f>IF(N1467="zákl. přenesená",J1467,0)</f>
        <v>0</v>
      </c>
      <c r="BH1467" s="209">
        <f>IF(N1467="sníž. přenesená",J1467,0)</f>
        <v>0</v>
      </c>
      <c r="BI1467" s="209">
        <f>IF(N1467="nulová",J1467,0)</f>
        <v>0</v>
      </c>
      <c r="BJ1467" s="16" t="s">
        <v>78</v>
      </c>
      <c r="BK1467" s="209">
        <f>ROUND(I1467*H1467,2)</f>
        <v>0</v>
      </c>
      <c r="BL1467" s="16" t="s">
        <v>148</v>
      </c>
      <c r="BM1467" s="16" t="s">
        <v>1411</v>
      </c>
    </row>
    <row r="1468" s="11" customFormat="1">
      <c r="B1468" s="210"/>
      <c r="C1468" s="211"/>
      <c r="D1468" s="212" t="s">
        <v>150</v>
      </c>
      <c r="E1468" s="213" t="s">
        <v>1</v>
      </c>
      <c r="F1468" s="214" t="s">
        <v>629</v>
      </c>
      <c r="G1468" s="211"/>
      <c r="H1468" s="213" t="s">
        <v>1</v>
      </c>
      <c r="I1468" s="215"/>
      <c r="J1468" s="211"/>
      <c r="K1468" s="211"/>
      <c r="L1468" s="216"/>
      <c r="M1468" s="217"/>
      <c r="N1468" s="218"/>
      <c r="O1468" s="218"/>
      <c r="P1468" s="218"/>
      <c r="Q1468" s="218"/>
      <c r="R1468" s="218"/>
      <c r="S1468" s="218"/>
      <c r="T1468" s="219"/>
      <c r="AT1468" s="220" t="s">
        <v>150</v>
      </c>
      <c r="AU1468" s="220" t="s">
        <v>80</v>
      </c>
      <c r="AV1468" s="11" t="s">
        <v>78</v>
      </c>
      <c r="AW1468" s="11" t="s">
        <v>35</v>
      </c>
      <c r="AX1468" s="11" t="s">
        <v>73</v>
      </c>
      <c r="AY1468" s="220" t="s">
        <v>141</v>
      </c>
    </row>
    <row r="1469" s="11" customFormat="1">
      <c r="B1469" s="210"/>
      <c r="C1469" s="211"/>
      <c r="D1469" s="212" t="s">
        <v>150</v>
      </c>
      <c r="E1469" s="213" t="s">
        <v>1</v>
      </c>
      <c r="F1469" s="214" t="s">
        <v>630</v>
      </c>
      <c r="G1469" s="211"/>
      <c r="H1469" s="213" t="s">
        <v>1</v>
      </c>
      <c r="I1469" s="215"/>
      <c r="J1469" s="211"/>
      <c r="K1469" s="211"/>
      <c r="L1469" s="216"/>
      <c r="M1469" s="217"/>
      <c r="N1469" s="218"/>
      <c r="O1469" s="218"/>
      <c r="P1469" s="218"/>
      <c r="Q1469" s="218"/>
      <c r="R1469" s="218"/>
      <c r="S1469" s="218"/>
      <c r="T1469" s="219"/>
      <c r="AT1469" s="220" t="s">
        <v>150</v>
      </c>
      <c r="AU1469" s="220" t="s">
        <v>80</v>
      </c>
      <c r="AV1469" s="11" t="s">
        <v>78</v>
      </c>
      <c r="AW1469" s="11" t="s">
        <v>35</v>
      </c>
      <c r="AX1469" s="11" t="s">
        <v>73</v>
      </c>
      <c r="AY1469" s="220" t="s">
        <v>141</v>
      </c>
    </row>
    <row r="1470" s="11" customFormat="1">
      <c r="B1470" s="210"/>
      <c r="C1470" s="211"/>
      <c r="D1470" s="212" t="s">
        <v>150</v>
      </c>
      <c r="E1470" s="213" t="s">
        <v>1</v>
      </c>
      <c r="F1470" s="214" t="s">
        <v>1313</v>
      </c>
      <c r="G1470" s="211"/>
      <c r="H1470" s="213" t="s">
        <v>1</v>
      </c>
      <c r="I1470" s="215"/>
      <c r="J1470" s="211"/>
      <c r="K1470" s="211"/>
      <c r="L1470" s="216"/>
      <c r="M1470" s="217"/>
      <c r="N1470" s="218"/>
      <c r="O1470" s="218"/>
      <c r="P1470" s="218"/>
      <c r="Q1470" s="218"/>
      <c r="R1470" s="218"/>
      <c r="S1470" s="218"/>
      <c r="T1470" s="219"/>
      <c r="AT1470" s="220" t="s">
        <v>150</v>
      </c>
      <c r="AU1470" s="220" t="s">
        <v>80</v>
      </c>
      <c r="AV1470" s="11" t="s">
        <v>78</v>
      </c>
      <c r="AW1470" s="11" t="s">
        <v>35</v>
      </c>
      <c r="AX1470" s="11" t="s">
        <v>73</v>
      </c>
      <c r="AY1470" s="220" t="s">
        <v>141</v>
      </c>
    </row>
    <row r="1471" s="11" customFormat="1">
      <c r="B1471" s="210"/>
      <c r="C1471" s="211"/>
      <c r="D1471" s="212" t="s">
        <v>150</v>
      </c>
      <c r="E1471" s="213" t="s">
        <v>1</v>
      </c>
      <c r="F1471" s="214" t="s">
        <v>1314</v>
      </c>
      <c r="G1471" s="211"/>
      <c r="H1471" s="213" t="s">
        <v>1</v>
      </c>
      <c r="I1471" s="215"/>
      <c r="J1471" s="211"/>
      <c r="K1471" s="211"/>
      <c r="L1471" s="216"/>
      <c r="M1471" s="217"/>
      <c r="N1471" s="218"/>
      <c r="O1471" s="218"/>
      <c r="P1471" s="218"/>
      <c r="Q1471" s="218"/>
      <c r="R1471" s="218"/>
      <c r="S1471" s="218"/>
      <c r="T1471" s="219"/>
      <c r="AT1471" s="220" t="s">
        <v>150</v>
      </c>
      <c r="AU1471" s="220" t="s">
        <v>80</v>
      </c>
      <c r="AV1471" s="11" t="s">
        <v>78</v>
      </c>
      <c r="AW1471" s="11" t="s">
        <v>35</v>
      </c>
      <c r="AX1471" s="11" t="s">
        <v>73</v>
      </c>
      <c r="AY1471" s="220" t="s">
        <v>141</v>
      </c>
    </row>
    <row r="1472" s="11" customFormat="1">
      <c r="B1472" s="210"/>
      <c r="C1472" s="211"/>
      <c r="D1472" s="212" t="s">
        <v>150</v>
      </c>
      <c r="E1472" s="213" t="s">
        <v>1</v>
      </c>
      <c r="F1472" s="214" t="s">
        <v>631</v>
      </c>
      <c r="G1472" s="211"/>
      <c r="H1472" s="213" t="s">
        <v>1</v>
      </c>
      <c r="I1472" s="215"/>
      <c r="J1472" s="211"/>
      <c r="K1472" s="211"/>
      <c r="L1472" s="216"/>
      <c r="M1472" s="217"/>
      <c r="N1472" s="218"/>
      <c r="O1472" s="218"/>
      <c r="P1472" s="218"/>
      <c r="Q1472" s="218"/>
      <c r="R1472" s="218"/>
      <c r="S1472" s="218"/>
      <c r="T1472" s="219"/>
      <c r="AT1472" s="220" t="s">
        <v>150</v>
      </c>
      <c r="AU1472" s="220" t="s">
        <v>80</v>
      </c>
      <c r="AV1472" s="11" t="s">
        <v>78</v>
      </c>
      <c r="AW1472" s="11" t="s">
        <v>35</v>
      </c>
      <c r="AX1472" s="11" t="s">
        <v>73</v>
      </c>
      <c r="AY1472" s="220" t="s">
        <v>141</v>
      </c>
    </row>
    <row r="1473" s="11" customFormat="1">
      <c r="B1473" s="210"/>
      <c r="C1473" s="211"/>
      <c r="D1473" s="212" t="s">
        <v>150</v>
      </c>
      <c r="E1473" s="213" t="s">
        <v>1</v>
      </c>
      <c r="F1473" s="214" t="s">
        <v>1315</v>
      </c>
      <c r="G1473" s="211"/>
      <c r="H1473" s="213" t="s">
        <v>1</v>
      </c>
      <c r="I1473" s="215"/>
      <c r="J1473" s="211"/>
      <c r="K1473" s="211"/>
      <c r="L1473" s="216"/>
      <c r="M1473" s="217"/>
      <c r="N1473" s="218"/>
      <c r="O1473" s="218"/>
      <c r="P1473" s="218"/>
      <c r="Q1473" s="218"/>
      <c r="R1473" s="218"/>
      <c r="S1473" s="218"/>
      <c r="T1473" s="219"/>
      <c r="AT1473" s="220" t="s">
        <v>150</v>
      </c>
      <c r="AU1473" s="220" t="s">
        <v>80</v>
      </c>
      <c r="AV1473" s="11" t="s">
        <v>78</v>
      </c>
      <c r="AW1473" s="11" t="s">
        <v>35</v>
      </c>
      <c r="AX1473" s="11" t="s">
        <v>73</v>
      </c>
      <c r="AY1473" s="220" t="s">
        <v>141</v>
      </c>
    </row>
    <row r="1474" s="12" customFormat="1">
      <c r="B1474" s="221"/>
      <c r="C1474" s="222"/>
      <c r="D1474" s="212" t="s">
        <v>150</v>
      </c>
      <c r="E1474" s="223" t="s">
        <v>1</v>
      </c>
      <c r="F1474" s="224" t="s">
        <v>212</v>
      </c>
      <c r="G1474" s="222"/>
      <c r="H1474" s="225">
        <v>9</v>
      </c>
      <c r="I1474" s="226"/>
      <c r="J1474" s="222"/>
      <c r="K1474" s="222"/>
      <c r="L1474" s="227"/>
      <c r="M1474" s="228"/>
      <c r="N1474" s="229"/>
      <c r="O1474" s="229"/>
      <c r="P1474" s="229"/>
      <c r="Q1474" s="229"/>
      <c r="R1474" s="229"/>
      <c r="S1474" s="229"/>
      <c r="T1474" s="230"/>
      <c r="AT1474" s="231" t="s">
        <v>150</v>
      </c>
      <c r="AU1474" s="231" t="s">
        <v>80</v>
      </c>
      <c r="AV1474" s="12" t="s">
        <v>80</v>
      </c>
      <c r="AW1474" s="12" t="s">
        <v>35</v>
      </c>
      <c r="AX1474" s="12" t="s">
        <v>78</v>
      </c>
      <c r="AY1474" s="231" t="s">
        <v>141</v>
      </c>
    </row>
    <row r="1475" s="1" customFormat="1" ht="14.4" customHeight="1">
      <c r="B1475" s="37"/>
      <c r="C1475" s="254" t="s">
        <v>1412</v>
      </c>
      <c r="D1475" s="254" t="s">
        <v>298</v>
      </c>
      <c r="E1475" s="255" t="s">
        <v>1413</v>
      </c>
      <c r="F1475" s="256" t="s">
        <v>1414</v>
      </c>
      <c r="G1475" s="257" t="s">
        <v>891</v>
      </c>
      <c r="H1475" s="258">
        <v>16</v>
      </c>
      <c r="I1475" s="259"/>
      <c r="J1475" s="260">
        <f>ROUND(I1475*H1475,2)</f>
        <v>0</v>
      </c>
      <c r="K1475" s="256" t="s">
        <v>1</v>
      </c>
      <c r="L1475" s="261"/>
      <c r="M1475" s="262" t="s">
        <v>1</v>
      </c>
      <c r="N1475" s="263" t="s">
        <v>44</v>
      </c>
      <c r="O1475" s="78"/>
      <c r="P1475" s="207">
        <f>O1475*H1475</f>
        <v>0</v>
      </c>
      <c r="Q1475" s="207">
        <v>0</v>
      </c>
      <c r="R1475" s="207">
        <f>Q1475*H1475</f>
        <v>0</v>
      </c>
      <c r="S1475" s="207">
        <v>0</v>
      </c>
      <c r="T1475" s="208">
        <f>S1475*H1475</f>
        <v>0</v>
      </c>
      <c r="AR1475" s="16" t="s">
        <v>203</v>
      </c>
      <c r="AT1475" s="16" t="s">
        <v>298</v>
      </c>
      <c r="AU1475" s="16" t="s">
        <v>80</v>
      </c>
      <c r="AY1475" s="16" t="s">
        <v>141</v>
      </c>
      <c r="BE1475" s="209">
        <f>IF(N1475="základní",J1475,0)</f>
        <v>0</v>
      </c>
      <c r="BF1475" s="209">
        <f>IF(N1475="snížená",J1475,0)</f>
        <v>0</v>
      </c>
      <c r="BG1475" s="209">
        <f>IF(N1475="zákl. přenesená",J1475,0)</f>
        <v>0</v>
      </c>
      <c r="BH1475" s="209">
        <f>IF(N1475="sníž. přenesená",J1475,0)</f>
        <v>0</v>
      </c>
      <c r="BI1475" s="209">
        <f>IF(N1475="nulová",J1475,0)</f>
        <v>0</v>
      </c>
      <c r="BJ1475" s="16" t="s">
        <v>78</v>
      </c>
      <c r="BK1475" s="209">
        <f>ROUND(I1475*H1475,2)</f>
        <v>0</v>
      </c>
      <c r="BL1475" s="16" t="s">
        <v>148</v>
      </c>
      <c r="BM1475" s="16" t="s">
        <v>1415</v>
      </c>
    </row>
    <row r="1476" s="11" customFormat="1">
      <c r="B1476" s="210"/>
      <c r="C1476" s="211"/>
      <c r="D1476" s="212" t="s">
        <v>150</v>
      </c>
      <c r="E1476" s="213" t="s">
        <v>1</v>
      </c>
      <c r="F1476" s="214" t="s">
        <v>629</v>
      </c>
      <c r="G1476" s="211"/>
      <c r="H1476" s="213" t="s">
        <v>1</v>
      </c>
      <c r="I1476" s="215"/>
      <c r="J1476" s="211"/>
      <c r="K1476" s="211"/>
      <c r="L1476" s="216"/>
      <c r="M1476" s="217"/>
      <c r="N1476" s="218"/>
      <c r="O1476" s="218"/>
      <c r="P1476" s="218"/>
      <c r="Q1476" s="218"/>
      <c r="R1476" s="218"/>
      <c r="S1476" s="218"/>
      <c r="T1476" s="219"/>
      <c r="AT1476" s="220" t="s">
        <v>150</v>
      </c>
      <c r="AU1476" s="220" t="s">
        <v>80</v>
      </c>
      <c r="AV1476" s="11" t="s">
        <v>78</v>
      </c>
      <c r="AW1476" s="11" t="s">
        <v>35</v>
      </c>
      <c r="AX1476" s="11" t="s">
        <v>73</v>
      </c>
      <c r="AY1476" s="220" t="s">
        <v>141</v>
      </c>
    </row>
    <row r="1477" s="11" customFormat="1">
      <c r="B1477" s="210"/>
      <c r="C1477" s="211"/>
      <c r="D1477" s="212" t="s">
        <v>150</v>
      </c>
      <c r="E1477" s="213" t="s">
        <v>1</v>
      </c>
      <c r="F1477" s="214" t="s">
        <v>630</v>
      </c>
      <c r="G1477" s="211"/>
      <c r="H1477" s="213" t="s">
        <v>1</v>
      </c>
      <c r="I1477" s="215"/>
      <c r="J1477" s="211"/>
      <c r="K1477" s="211"/>
      <c r="L1477" s="216"/>
      <c r="M1477" s="217"/>
      <c r="N1477" s="218"/>
      <c r="O1477" s="218"/>
      <c r="P1477" s="218"/>
      <c r="Q1477" s="218"/>
      <c r="R1477" s="218"/>
      <c r="S1477" s="218"/>
      <c r="T1477" s="219"/>
      <c r="AT1477" s="220" t="s">
        <v>150</v>
      </c>
      <c r="AU1477" s="220" t="s">
        <v>80</v>
      </c>
      <c r="AV1477" s="11" t="s">
        <v>78</v>
      </c>
      <c r="AW1477" s="11" t="s">
        <v>35</v>
      </c>
      <c r="AX1477" s="11" t="s">
        <v>73</v>
      </c>
      <c r="AY1477" s="220" t="s">
        <v>141</v>
      </c>
    </row>
    <row r="1478" s="11" customFormat="1">
      <c r="B1478" s="210"/>
      <c r="C1478" s="211"/>
      <c r="D1478" s="212" t="s">
        <v>150</v>
      </c>
      <c r="E1478" s="213" t="s">
        <v>1</v>
      </c>
      <c r="F1478" s="214" t="s">
        <v>1313</v>
      </c>
      <c r="G1478" s="211"/>
      <c r="H1478" s="213" t="s">
        <v>1</v>
      </c>
      <c r="I1478" s="215"/>
      <c r="J1478" s="211"/>
      <c r="K1478" s="211"/>
      <c r="L1478" s="216"/>
      <c r="M1478" s="217"/>
      <c r="N1478" s="218"/>
      <c r="O1478" s="218"/>
      <c r="P1478" s="218"/>
      <c r="Q1478" s="218"/>
      <c r="R1478" s="218"/>
      <c r="S1478" s="218"/>
      <c r="T1478" s="219"/>
      <c r="AT1478" s="220" t="s">
        <v>150</v>
      </c>
      <c r="AU1478" s="220" t="s">
        <v>80</v>
      </c>
      <c r="AV1478" s="11" t="s">
        <v>78</v>
      </c>
      <c r="AW1478" s="11" t="s">
        <v>35</v>
      </c>
      <c r="AX1478" s="11" t="s">
        <v>73</v>
      </c>
      <c r="AY1478" s="220" t="s">
        <v>141</v>
      </c>
    </row>
    <row r="1479" s="11" customFormat="1">
      <c r="B1479" s="210"/>
      <c r="C1479" s="211"/>
      <c r="D1479" s="212" t="s">
        <v>150</v>
      </c>
      <c r="E1479" s="213" t="s">
        <v>1</v>
      </c>
      <c r="F1479" s="214" t="s">
        <v>1314</v>
      </c>
      <c r="G1479" s="211"/>
      <c r="H1479" s="213" t="s">
        <v>1</v>
      </c>
      <c r="I1479" s="215"/>
      <c r="J1479" s="211"/>
      <c r="K1479" s="211"/>
      <c r="L1479" s="216"/>
      <c r="M1479" s="217"/>
      <c r="N1479" s="218"/>
      <c r="O1479" s="218"/>
      <c r="P1479" s="218"/>
      <c r="Q1479" s="218"/>
      <c r="R1479" s="218"/>
      <c r="S1479" s="218"/>
      <c r="T1479" s="219"/>
      <c r="AT1479" s="220" t="s">
        <v>150</v>
      </c>
      <c r="AU1479" s="220" t="s">
        <v>80</v>
      </c>
      <c r="AV1479" s="11" t="s">
        <v>78</v>
      </c>
      <c r="AW1479" s="11" t="s">
        <v>35</v>
      </c>
      <c r="AX1479" s="11" t="s">
        <v>73</v>
      </c>
      <c r="AY1479" s="220" t="s">
        <v>141</v>
      </c>
    </row>
    <row r="1480" s="11" customFormat="1">
      <c r="B1480" s="210"/>
      <c r="C1480" s="211"/>
      <c r="D1480" s="212" t="s">
        <v>150</v>
      </c>
      <c r="E1480" s="213" t="s">
        <v>1</v>
      </c>
      <c r="F1480" s="214" t="s">
        <v>631</v>
      </c>
      <c r="G1480" s="211"/>
      <c r="H1480" s="213" t="s">
        <v>1</v>
      </c>
      <c r="I1480" s="215"/>
      <c r="J1480" s="211"/>
      <c r="K1480" s="211"/>
      <c r="L1480" s="216"/>
      <c r="M1480" s="217"/>
      <c r="N1480" s="218"/>
      <c r="O1480" s="218"/>
      <c r="P1480" s="218"/>
      <c r="Q1480" s="218"/>
      <c r="R1480" s="218"/>
      <c r="S1480" s="218"/>
      <c r="T1480" s="219"/>
      <c r="AT1480" s="220" t="s">
        <v>150</v>
      </c>
      <c r="AU1480" s="220" t="s">
        <v>80</v>
      </c>
      <c r="AV1480" s="11" t="s">
        <v>78</v>
      </c>
      <c r="AW1480" s="11" t="s">
        <v>35</v>
      </c>
      <c r="AX1480" s="11" t="s">
        <v>73</v>
      </c>
      <c r="AY1480" s="220" t="s">
        <v>141</v>
      </c>
    </row>
    <row r="1481" s="11" customFormat="1">
      <c r="B1481" s="210"/>
      <c r="C1481" s="211"/>
      <c r="D1481" s="212" t="s">
        <v>150</v>
      </c>
      <c r="E1481" s="213" t="s">
        <v>1</v>
      </c>
      <c r="F1481" s="214" t="s">
        <v>1315</v>
      </c>
      <c r="G1481" s="211"/>
      <c r="H1481" s="213" t="s">
        <v>1</v>
      </c>
      <c r="I1481" s="215"/>
      <c r="J1481" s="211"/>
      <c r="K1481" s="211"/>
      <c r="L1481" s="216"/>
      <c r="M1481" s="217"/>
      <c r="N1481" s="218"/>
      <c r="O1481" s="218"/>
      <c r="P1481" s="218"/>
      <c r="Q1481" s="218"/>
      <c r="R1481" s="218"/>
      <c r="S1481" s="218"/>
      <c r="T1481" s="219"/>
      <c r="AT1481" s="220" t="s">
        <v>150</v>
      </c>
      <c r="AU1481" s="220" t="s">
        <v>80</v>
      </c>
      <c r="AV1481" s="11" t="s">
        <v>78</v>
      </c>
      <c r="AW1481" s="11" t="s">
        <v>35</v>
      </c>
      <c r="AX1481" s="11" t="s">
        <v>73</v>
      </c>
      <c r="AY1481" s="220" t="s">
        <v>141</v>
      </c>
    </row>
    <row r="1482" s="12" customFormat="1">
      <c r="B1482" s="221"/>
      <c r="C1482" s="222"/>
      <c r="D1482" s="212" t="s">
        <v>150</v>
      </c>
      <c r="E1482" s="223" t="s">
        <v>1</v>
      </c>
      <c r="F1482" s="224" t="s">
        <v>285</v>
      </c>
      <c r="G1482" s="222"/>
      <c r="H1482" s="225">
        <v>16</v>
      </c>
      <c r="I1482" s="226"/>
      <c r="J1482" s="222"/>
      <c r="K1482" s="222"/>
      <c r="L1482" s="227"/>
      <c r="M1482" s="228"/>
      <c r="N1482" s="229"/>
      <c r="O1482" s="229"/>
      <c r="P1482" s="229"/>
      <c r="Q1482" s="229"/>
      <c r="R1482" s="229"/>
      <c r="S1482" s="229"/>
      <c r="T1482" s="230"/>
      <c r="AT1482" s="231" t="s">
        <v>150</v>
      </c>
      <c r="AU1482" s="231" t="s">
        <v>80</v>
      </c>
      <c r="AV1482" s="12" t="s">
        <v>80</v>
      </c>
      <c r="AW1482" s="12" t="s">
        <v>35</v>
      </c>
      <c r="AX1482" s="12" t="s">
        <v>78</v>
      </c>
      <c r="AY1482" s="231" t="s">
        <v>141</v>
      </c>
    </row>
    <row r="1483" s="1" customFormat="1" ht="14.4" customHeight="1">
      <c r="B1483" s="37"/>
      <c r="C1483" s="254" t="s">
        <v>1416</v>
      </c>
      <c r="D1483" s="254" t="s">
        <v>298</v>
      </c>
      <c r="E1483" s="255" t="s">
        <v>1417</v>
      </c>
      <c r="F1483" s="256" t="s">
        <v>1418</v>
      </c>
      <c r="G1483" s="257" t="s">
        <v>891</v>
      </c>
      <c r="H1483" s="258">
        <v>25</v>
      </c>
      <c r="I1483" s="259"/>
      <c r="J1483" s="260">
        <f>ROUND(I1483*H1483,2)</f>
        <v>0</v>
      </c>
      <c r="K1483" s="256" t="s">
        <v>1</v>
      </c>
      <c r="L1483" s="261"/>
      <c r="M1483" s="262" t="s">
        <v>1</v>
      </c>
      <c r="N1483" s="263" t="s">
        <v>44</v>
      </c>
      <c r="O1483" s="78"/>
      <c r="P1483" s="207">
        <f>O1483*H1483</f>
        <v>0</v>
      </c>
      <c r="Q1483" s="207">
        <v>0</v>
      </c>
      <c r="R1483" s="207">
        <f>Q1483*H1483</f>
        <v>0</v>
      </c>
      <c r="S1483" s="207">
        <v>0</v>
      </c>
      <c r="T1483" s="208">
        <f>S1483*H1483</f>
        <v>0</v>
      </c>
      <c r="AR1483" s="16" t="s">
        <v>203</v>
      </c>
      <c r="AT1483" s="16" t="s">
        <v>298</v>
      </c>
      <c r="AU1483" s="16" t="s">
        <v>80</v>
      </c>
      <c r="AY1483" s="16" t="s">
        <v>141</v>
      </c>
      <c r="BE1483" s="209">
        <f>IF(N1483="základní",J1483,0)</f>
        <v>0</v>
      </c>
      <c r="BF1483" s="209">
        <f>IF(N1483="snížená",J1483,0)</f>
        <v>0</v>
      </c>
      <c r="BG1483" s="209">
        <f>IF(N1483="zákl. přenesená",J1483,0)</f>
        <v>0</v>
      </c>
      <c r="BH1483" s="209">
        <f>IF(N1483="sníž. přenesená",J1483,0)</f>
        <v>0</v>
      </c>
      <c r="BI1483" s="209">
        <f>IF(N1483="nulová",J1483,0)</f>
        <v>0</v>
      </c>
      <c r="BJ1483" s="16" t="s">
        <v>78</v>
      </c>
      <c r="BK1483" s="209">
        <f>ROUND(I1483*H1483,2)</f>
        <v>0</v>
      </c>
      <c r="BL1483" s="16" t="s">
        <v>148</v>
      </c>
      <c r="BM1483" s="16" t="s">
        <v>1419</v>
      </c>
    </row>
    <row r="1484" s="11" customFormat="1">
      <c r="B1484" s="210"/>
      <c r="C1484" s="211"/>
      <c r="D1484" s="212" t="s">
        <v>150</v>
      </c>
      <c r="E1484" s="213" t="s">
        <v>1</v>
      </c>
      <c r="F1484" s="214" t="s">
        <v>629</v>
      </c>
      <c r="G1484" s="211"/>
      <c r="H1484" s="213" t="s">
        <v>1</v>
      </c>
      <c r="I1484" s="215"/>
      <c r="J1484" s="211"/>
      <c r="K1484" s="211"/>
      <c r="L1484" s="216"/>
      <c r="M1484" s="217"/>
      <c r="N1484" s="218"/>
      <c r="O1484" s="218"/>
      <c r="P1484" s="218"/>
      <c r="Q1484" s="218"/>
      <c r="R1484" s="218"/>
      <c r="S1484" s="218"/>
      <c r="T1484" s="219"/>
      <c r="AT1484" s="220" t="s">
        <v>150</v>
      </c>
      <c r="AU1484" s="220" t="s">
        <v>80</v>
      </c>
      <c r="AV1484" s="11" t="s">
        <v>78</v>
      </c>
      <c r="AW1484" s="11" t="s">
        <v>35</v>
      </c>
      <c r="AX1484" s="11" t="s">
        <v>73</v>
      </c>
      <c r="AY1484" s="220" t="s">
        <v>141</v>
      </c>
    </row>
    <row r="1485" s="11" customFormat="1">
      <c r="B1485" s="210"/>
      <c r="C1485" s="211"/>
      <c r="D1485" s="212" t="s">
        <v>150</v>
      </c>
      <c r="E1485" s="213" t="s">
        <v>1</v>
      </c>
      <c r="F1485" s="214" t="s">
        <v>630</v>
      </c>
      <c r="G1485" s="211"/>
      <c r="H1485" s="213" t="s">
        <v>1</v>
      </c>
      <c r="I1485" s="215"/>
      <c r="J1485" s="211"/>
      <c r="K1485" s="211"/>
      <c r="L1485" s="216"/>
      <c r="M1485" s="217"/>
      <c r="N1485" s="218"/>
      <c r="O1485" s="218"/>
      <c r="P1485" s="218"/>
      <c r="Q1485" s="218"/>
      <c r="R1485" s="218"/>
      <c r="S1485" s="218"/>
      <c r="T1485" s="219"/>
      <c r="AT1485" s="220" t="s">
        <v>150</v>
      </c>
      <c r="AU1485" s="220" t="s">
        <v>80</v>
      </c>
      <c r="AV1485" s="11" t="s">
        <v>78</v>
      </c>
      <c r="AW1485" s="11" t="s">
        <v>35</v>
      </c>
      <c r="AX1485" s="11" t="s">
        <v>73</v>
      </c>
      <c r="AY1485" s="220" t="s">
        <v>141</v>
      </c>
    </row>
    <row r="1486" s="11" customFormat="1">
      <c r="B1486" s="210"/>
      <c r="C1486" s="211"/>
      <c r="D1486" s="212" t="s">
        <v>150</v>
      </c>
      <c r="E1486" s="213" t="s">
        <v>1</v>
      </c>
      <c r="F1486" s="214" t="s">
        <v>1313</v>
      </c>
      <c r="G1486" s="211"/>
      <c r="H1486" s="213" t="s">
        <v>1</v>
      </c>
      <c r="I1486" s="215"/>
      <c r="J1486" s="211"/>
      <c r="K1486" s="211"/>
      <c r="L1486" s="216"/>
      <c r="M1486" s="217"/>
      <c r="N1486" s="218"/>
      <c r="O1486" s="218"/>
      <c r="P1486" s="218"/>
      <c r="Q1486" s="218"/>
      <c r="R1486" s="218"/>
      <c r="S1486" s="218"/>
      <c r="T1486" s="219"/>
      <c r="AT1486" s="220" t="s">
        <v>150</v>
      </c>
      <c r="AU1486" s="220" t="s">
        <v>80</v>
      </c>
      <c r="AV1486" s="11" t="s">
        <v>78</v>
      </c>
      <c r="AW1486" s="11" t="s">
        <v>35</v>
      </c>
      <c r="AX1486" s="11" t="s">
        <v>73</v>
      </c>
      <c r="AY1486" s="220" t="s">
        <v>141</v>
      </c>
    </row>
    <row r="1487" s="11" customFormat="1">
      <c r="B1487" s="210"/>
      <c r="C1487" s="211"/>
      <c r="D1487" s="212" t="s">
        <v>150</v>
      </c>
      <c r="E1487" s="213" t="s">
        <v>1</v>
      </c>
      <c r="F1487" s="214" t="s">
        <v>1314</v>
      </c>
      <c r="G1487" s="211"/>
      <c r="H1487" s="213" t="s">
        <v>1</v>
      </c>
      <c r="I1487" s="215"/>
      <c r="J1487" s="211"/>
      <c r="K1487" s="211"/>
      <c r="L1487" s="216"/>
      <c r="M1487" s="217"/>
      <c r="N1487" s="218"/>
      <c r="O1487" s="218"/>
      <c r="P1487" s="218"/>
      <c r="Q1487" s="218"/>
      <c r="R1487" s="218"/>
      <c r="S1487" s="218"/>
      <c r="T1487" s="219"/>
      <c r="AT1487" s="220" t="s">
        <v>150</v>
      </c>
      <c r="AU1487" s="220" t="s">
        <v>80</v>
      </c>
      <c r="AV1487" s="11" t="s">
        <v>78</v>
      </c>
      <c r="AW1487" s="11" t="s">
        <v>35</v>
      </c>
      <c r="AX1487" s="11" t="s">
        <v>73</v>
      </c>
      <c r="AY1487" s="220" t="s">
        <v>141</v>
      </c>
    </row>
    <row r="1488" s="11" customFormat="1">
      <c r="B1488" s="210"/>
      <c r="C1488" s="211"/>
      <c r="D1488" s="212" t="s">
        <v>150</v>
      </c>
      <c r="E1488" s="213" t="s">
        <v>1</v>
      </c>
      <c r="F1488" s="214" t="s">
        <v>631</v>
      </c>
      <c r="G1488" s="211"/>
      <c r="H1488" s="213" t="s">
        <v>1</v>
      </c>
      <c r="I1488" s="215"/>
      <c r="J1488" s="211"/>
      <c r="K1488" s="211"/>
      <c r="L1488" s="216"/>
      <c r="M1488" s="217"/>
      <c r="N1488" s="218"/>
      <c r="O1488" s="218"/>
      <c r="P1488" s="218"/>
      <c r="Q1488" s="218"/>
      <c r="R1488" s="218"/>
      <c r="S1488" s="218"/>
      <c r="T1488" s="219"/>
      <c r="AT1488" s="220" t="s">
        <v>150</v>
      </c>
      <c r="AU1488" s="220" t="s">
        <v>80</v>
      </c>
      <c r="AV1488" s="11" t="s">
        <v>78</v>
      </c>
      <c r="AW1488" s="11" t="s">
        <v>35</v>
      </c>
      <c r="AX1488" s="11" t="s">
        <v>73</v>
      </c>
      <c r="AY1488" s="220" t="s">
        <v>141</v>
      </c>
    </row>
    <row r="1489" s="11" customFormat="1">
      <c r="B1489" s="210"/>
      <c r="C1489" s="211"/>
      <c r="D1489" s="212" t="s">
        <v>150</v>
      </c>
      <c r="E1489" s="213" t="s">
        <v>1</v>
      </c>
      <c r="F1489" s="214" t="s">
        <v>1315</v>
      </c>
      <c r="G1489" s="211"/>
      <c r="H1489" s="213" t="s">
        <v>1</v>
      </c>
      <c r="I1489" s="215"/>
      <c r="J1489" s="211"/>
      <c r="K1489" s="211"/>
      <c r="L1489" s="216"/>
      <c r="M1489" s="217"/>
      <c r="N1489" s="218"/>
      <c r="O1489" s="218"/>
      <c r="P1489" s="218"/>
      <c r="Q1489" s="218"/>
      <c r="R1489" s="218"/>
      <c r="S1489" s="218"/>
      <c r="T1489" s="219"/>
      <c r="AT1489" s="220" t="s">
        <v>150</v>
      </c>
      <c r="AU1489" s="220" t="s">
        <v>80</v>
      </c>
      <c r="AV1489" s="11" t="s">
        <v>78</v>
      </c>
      <c r="AW1489" s="11" t="s">
        <v>35</v>
      </c>
      <c r="AX1489" s="11" t="s">
        <v>73</v>
      </c>
      <c r="AY1489" s="220" t="s">
        <v>141</v>
      </c>
    </row>
    <row r="1490" s="12" customFormat="1">
      <c r="B1490" s="221"/>
      <c r="C1490" s="222"/>
      <c r="D1490" s="212" t="s">
        <v>150</v>
      </c>
      <c r="E1490" s="223" t="s">
        <v>1</v>
      </c>
      <c r="F1490" s="224" t="s">
        <v>352</v>
      </c>
      <c r="G1490" s="222"/>
      <c r="H1490" s="225">
        <v>25</v>
      </c>
      <c r="I1490" s="226"/>
      <c r="J1490" s="222"/>
      <c r="K1490" s="222"/>
      <c r="L1490" s="227"/>
      <c r="M1490" s="228"/>
      <c r="N1490" s="229"/>
      <c r="O1490" s="229"/>
      <c r="P1490" s="229"/>
      <c r="Q1490" s="229"/>
      <c r="R1490" s="229"/>
      <c r="S1490" s="229"/>
      <c r="T1490" s="230"/>
      <c r="AT1490" s="231" t="s">
        <v>150</v>
      </c>
      <c r="AU1490" s="231" t="s">
        <v>80</v>
      </c>
      <c r="AV1490" s="12" t="s">
        <v>80</v>
      </c>
      <c r="AW1490" s="12" t="s">
        <v>35</v>
      </c>
      <c r="AX1490" s="12" t="s">
        <v>78</v>
      </c>
      <c r="AY1490" s="231" t="s">
        <v>141</v>
      </c>
    </row>
    <row r="1491" s="1" customFormat="1" ht="14.4" customHeight="1">
      <c r="B1491" s="37"/>
      <c r="C1491" s="254" t="s">
        <v>1420</v>
      </c>
      <c r="D1491" s="254" t="s">
        <v>298</v>
      </c>
      <c r="E1491" s="255" t="s">
        <v>1421</v>
      </c>
      <c r="F1491" s="256" t="s">
        <v>1422</v>
      </c>
      <c r="G1491" s="257" t="s">
        <v>891</v>
      </c>
      <c r="H1491" s="258">
        <v>5</v>
      </c>
      <c r="I1491" s="259"/>
      <c r="J1491" s="260">
        <f>ROUND(I1491*H1491,2)</f>
        <v>0</v>
      </c>
      <c r="K1491" s="256" t="s">
        <v>1</v>
      </c>
      <c r="L1491" s="261"/>
      <c r="M1491" s="262" t="s">
        <v>1</v>
      </c>
      <c r="N1491" s="263" t="s">
        <v>44</v>
      </c>
      <c r="O1491" s="78"/>
      <c r="P1491" s="207">
        <f>O1491*H1491</f>
        <v>0</v>
      </c>
      <c r="Q1491" s="207">
        <v>0</v>
      </c>
      <c r="R1491" s="207">
        <f>Q1491*H1491</f>
        <v>0</v>
      </c>
      <c r="S1491" s="207">
        <v>0</v>
      </c>
      <c r="T1491" s="208">
        <f>S1491*H1491</f>
        <v>0</v>
      </c>
      <c r="AR1491" s="16" t="s">
        <v>203</v>
      </c>
      <c r="AT1491" s="16" t="s">
        <v>298</v>
      </c>
      <c r="AU1491" s="16" t="s">
        <v>80</v>
      </c>
      <c r="AY1491" s="16" t="s">
        <v>141</v>
      </c>
      <c r="BE1491" s="209">
        <f>IF(N1491="základní",J1491,0)</f>
        <v>0</v>
      </c>
      <c r="BF1491" s="209">
        <f>IF(N1491="snížená",J1491,0)</f>
        <v>0</v>
      </c>
      <c r="BG1491" s="209">
        <f>IF(N1491="zákl. přenesená",J1491,0)</f>
        <v>0</v>
      </c>
      <c r="BH1491" s="209">
        <f>IF(N1491="sníž. přenesená",J1491,0)</f>
        <v>0</v>
      </c>
      <c r="BI1491" s="209">
        <f>IF(N1491="nulová",J1491,0)</f>
        <v>0</v>
      </c>
      <c r="BJ1491" s="16" t="s">
        <v>78</v>
      </c>
      <c r="BK1491" s="209">
        <f>ROUND(I1491*H1491,2)</f>
        <v>0</v>
      </c>
      <c r="BL1491" s="16" t="s">
        <v>148</v>
      </c>
      <c r="BM1491" s="16" t="s">
        <v>1423</v>
      </c>
    </row>
    <row r="1492" s="11" customFormat="1">
      <c r="B1492" s="210"/>
      <c r="C1492" s="211"/>
      <c r="D1492" s="212" t="s">
        <v>150</v>
      </c>
      <c r="E1492" s="213" t="s">
        <v>1</v>
      </c>
      <c r="F1492" s="214" t="s">
        <v>629</v>
      </c>
      <c r="G1492" s="211"/>
      <c r="H1492" s="213" t="s">
        <v>1</v>
      </c>
      <c r="I1492" s="215"/>
      <c r="J1492" s="211"/>
      <c r="K1492" s="211"/>
      <c r="L1492" s="216"/>
      <c r="M1492" s="217"/>
      <c r="N1492" s="218"/>
      <c r="O1492" s="218"/>
      <c r="P1492" s="218"/>
      <c r="Q1492" s="218"/>
      <c r="R1492" s="218"/>
      <c r="S1492" s="218"/>
      <c r="T1492" s="219"/>
      <c r="AT1492" s="220" t="s">
        <v>150</v>
      </c>
      <c r="AU1492" s="220" t="s">
        <v>80</v>
      </c>
      <c r="AV1492" s="11" t="s">
        <v>78</v>
      </c>
      <c r="AW1492" s="11" t="s">
        <v>35</v>
      </c>
      <c r="AX1492" s="11" t="s">
        <v>73</v>
      </c>
      <c r="AY1492" s="220" t="s">
        <v>141</v>
      </c>
    </row>
    <row r="1493" s="11" customFormat="1">
      <c r="B1493" s="210"/>
      <c r="C1493" s="211"/>
      <c r="D1493" s="212" t="s">
        <v>150</v>
      </c>
      <c r="E1493" s="213" t="s">
        <v>1</v>
      </c>
      <c r="F1493" s="214" t="s">
        <v>630</v>
      </c>
      <c r="G1493" s="211"/>
      <c r="H1493" s="213" t="s">
        <v>1</v>
      </c>
      <c r="I1493" s="215"/>
      <c r="J1493" s="211"/>
      <c r="K1493" s="211"/>
      <c r="L1493" s="216"/>
      <c r="M1493" s="217"/>
      <c r="N1493" s="218"/>
      <c r="O1493" s="218"/>
      <c r="P1493" s="218"/>
      <c r="Q1493" s="218"/>
      <c r="R1493" s="218"/>
      <c r="S1493" s="218"/>
      <c r="T1493" s="219"/>
      <c r="AT1493" s="220" t="s">
        <v>150</v>
      </c>
      <c r="AU1493" s="220" t="s">
        <v>80</v>
      </c>
      <c r="AV1493" s="11" t="s">
        <v>78</v>
      </c>
      <c r="AW1493" s="11" t="s">
        <v>35</v>
      </c>
      <c r="AX1493" s="11" t="s">
        <v>73</v>
      </c>
      <c r="AY1493" s="220" t="s">
        <v>141</v>
      </c>
    </row>
    <row r="1494" s="11" customFormat="1">
      <c r="B1494" s="210"/>
      <c r="C1494" s="211"/>
      <c r="D1494" s="212" t="s">
        <v>150</v>
      </c>
      <c r="E1494" s="213" t="s">
        <v>1</v>
      </c>
      <c r="F1494" s="214" t="s">
        <v>1313</v>
      </c>
      <c r="G1494" s="211"/>
      <c r="H1494" s="213" t="s">
        <v>1</v>
      </c>
      <c r="I1494" s="215"/>
      <c r="J1494" s="211"/>
      <c r="K1494" s="211"/>
      <c r="L1494" s="216"/>
      <c r="M1494" s="217"/>
      <c r="N1494" s="218"/>
      <c r="O1494" s="218"/>
      <c r="P1494" s="218"/>
      <c r="Q1494" s="218"/>
      <c r="R1494" s="218"/>
      <c r="S1494" s="218"/>
      <c r="T1494" s="219"/>
      <c r="AT1494" s="220" t="s">
        <v>150</v>
      </c>
      <c r="AU1494" s="220" t="s">
        <v>80</v>
      </c>
      <c r="AV1494" s="11" t="s">
        <v>78</v>
      </c>
      <c r="AW1494" s="11" t="s">
        <v>35</v>
      </c>
      <c r="AX1494" s="11" t="s">
        <v>73</v>
      </c>
      <c r="AY1494" s="220" t="s">
        <v>141</v>
      </c>
    </row>
    <row r="1495" s="11" customFormat="1">
      <c r="B1495" s="210"/>
      <c r="C1495" s="211"/>
      <c r="D1495" s="212" t="s">
        <v>150</v>
      </c>
      <c r="E1495" s="213" t="s">
        <v>1</v>
      </c>
      <c r="F1495" s="214" t="s">
        <v>1314</v>
      </c>
      <c r="G1495" s="211"/>
      <c r="H1495" s="213" t="s">
        <v>1</v>
      </c>
      <c r="I1495" s="215"/>
      <c r="J1495" s="211"/>
      <c r="K1495" s="211"/>
      <c r="L1495" s="216"/>
      <c r="M1495" s="217"/>
      <c r="N1495" s="218"/>
      <c r="O1495" s="218"/>
      <c r="P1495" s="218"/>
      <c r="Q1495" s="218"/>
      <c r="R1495" s="218"/>
      <c r="S1495" s="218"/>
      <c r="T1495" s="219"/>
      <c r="AT1495" s="220" t="s">
        <v>150</v>
      </c>
      <c r="AU1495" s="220" t="s">
        <v>80</v>
      </c>
      <c r="AV1495" s="11" t="s">
        <v>78</v>
      </c>
      <c r="AW1495" s="11" t="s">
        <v>35</v>
      </c>
      <c r="AX1495" s="11" t="s">
        <v>73</v>
      </c>
      <c r="AY1495" s="220" t="s">
        <v>141</v>
      </c>
    </row>
    <row r="1496" s="11" customFormat="1">
      <c r="B1496" s="210"/>
      <c r="C1496" s="211"/>
      <c r="D1496" s="212" t="s">
        <v>150</v>
      </c>
      <c r="E1496" s="213" t="s">
        <v>1</v>
      </c>
      <c r="F1496" s="214" t="s">
        <v>631</v>
      </c>
      <c r="G1496" s="211"/>
      <c r="H1496" s="213" t="s">
        <v>1</v>
      </c>
      <c r="I1496" s="215"/>
      <c r="J1496" s="211"/>
      <c r="K1496" s="211"/>
      <c r="L1496" s="216"/>
      <c r="M1496" s="217"/>
      <c r="N1496" s="218"/>
      <c r="O1496" s="218"/>
      <c r="P1496" s="218"/>
      <c r="Q1496" s="218"/>
      <c r="R1496" s="218"/>
      <c r="S1496" s="218"/>
      <c r="T1496" s="219"/>
      <c r="AT1496" s="220" t="s">
        <v>150</v>
      </c>
      <c r="AU1496" s="220" t="s">
        <v>80</v>
      </c>
      <c r="AV1496" s="11" t="s">
        <v>78</v>
      </c>
      <c r="AW1496" s="11" t="s">
        <v>35</v>
      </c>
      <c r="AX1496" s="11" t="s">
        <v>73</v>
      </c>
      <c r="AY1496" s="220" t="s">
        <v>141</v>
      </c>
    </row>
    <row r="1497" s="11" customFormat="1">
      <c r="B1497" s="210"/>
      <c r="C1497" s="211"/>
      <c r="D1497" s="212" t="s">
        <v>150</v>
      </c>
      <c r="E1497" s="213" t="s">
        <v>1</v>
      </c>
      <c r="F1497" s="214" t="s">
        <v>1315</v>
      </c>
      <c r="G1497" s="211"/>
      <c r="H1497" s="213" t="s">
        <v>1</v>
      </c>
      <c r="I1497" s="215"/>
      <c r="J1497" s="211"/>
      <c r="K1497" s="211"/>
      <c r="L1497" s="216"/>
      <c r="M1497" s="217"/>
      <c r="N1497" s="218"/>
      <c r="O1497" s="218"/>
      <c r="P1497" s="218"/>
      <c r="Q1497" s="218"/>
      <c r="R1497" s="218"/>
      <c r="S1497" s="218"/>
      <c r="T1497" s="219"/>
      <c r="AT1497" s="220" t="s">
        <v>150</v>
      </c>
      <c r="AU1497" s="220" t="s">
        <v>80</v>
      </c>
      <c r="AV1497" s="11" t="s">
        <v>78</v>
      </c>
      <c r="AW1497" s="11" t="s">
        <v>35</v>
      </c>
      <c r="AX1497" s="11" t="s">
        <v>73</v>
      </c>
      <c r="AY1497" s="220" t="s">
        <v>141</v>
      </c>
    </row>
    <row r="1498" s="12" customFormat="1">
      <c r="B1498" s="221"/>
      <c r="C1498" s="222"/>
      <c r="D1498" s="212" t="s">
        <v>150</v>
      </c>
      <c r="E1498" s="223" t="s">
        <v>1</v>
      </c>
      <c r="F1498" s="224" t="s">
        <v>187</v>
      </c>
      <c r="G1498" s="222"/>
      <c r="H1498" s="225">
        <v>5</v>
      </c>
      <c r="I1498" s="226"/>
      <c r="J1498" s="222"/>
      <c r="K1498" s="222"/>
      <c r="L1498" s="227"/>
      <c r="M1498" s="228"/>
      <c r="N1498" s="229"/>
      <c r="O1498" s="229"/>
      <c r="P1498" s="229"/>
      <c r="Q1498" s="229"/>
      <c r="R1498" s="229"/>
      <c r="S1498" s="229"/>
      <c r="T1498" s="230"/>
      <c r="AT1498" s="231" t="s">
        <v>150</v>
      </c>
      <c r="AU1498" s="231" t="s">
        <v>80</v>
      </c>
      <c r="AV1498" s="12" t="s">
        <v>80</v>
      </c>
      <c r="AW1498" s="12" t="s">
        <v>35</v>
      </c>
      <c r="AX1498" s="12" t="s">
        <v>78</v>
      </c>
      <c r="AY1498" s="231" t="s">
        <v>141</v>
      </c>
    </row>
    <row r="1499" s="1" customFormat="1" ht="14.4" customHeight="1">
      <c r="B1499" s="37"/>
      <c r="C1499" s="254" t="s">
        <v>1424</v>
      </c>
      <c r="D1499" s="254" t="s">
        <v>298</v>
      </c>
      <c r="E1499" s="255" t="s">
        <v>1425</v>
      </c>
      <c r="F1499" s="256" t="s">
        <v>1426</v>
      </c>
      <c r="G1499" s="257" t="s">
        <v>891</v>
      </c>
      <c r="H1499" s="258">
        <v>1</v>
      </c>
      <c r="I1499" s="259"/>
      <c r="J1499" s="260">
        <f>ROUND(I1499*H1499,2)</f>
        <v>0</v>
      </c>
      <c r="K1499" s="256" t="s">
        <v>1</v>
      </c>
      <c r="L1499" s="261"/>
      <c r="M1499" s="262" t="s">
        <v>1</v>
      </c>
      <c r="N1499" s="263" t="s">
        <v>44</v>
      </c>
      <c r="O1499" s="78"/>
      <c r="P1499" s="207">
        <f>O1499*H1499</f>
        <v>0</v>
      </c>
      <c r="Q1499" s="207">
        <v>0</v>
      </c>
      <c r="R1499" s="207">
        <f>Q1499*H1499</f>
        <v>0</v>
      </c>
      <c r="S1499" s="207">
        <v>0</v>
      </c>
      <c r="T1499" s="208">
        <f>S1499*H1499</f>
        <v>0</v>
      </c>
      <c r="AR1499" s="16" t="s">
        <v>203</v>
      </c>
      <c r="AT1499" s="16" t="s">
        <v>298</v>
      </c>
      <c r="AU1499" s="16" t="s">
        <v>80</v>
      </c>
      <c r="AY1499" s="16" t="s">
        <v>141</v>
      </c>
      <c r="BE1499" s="209">
        <f>IF(N1499="základní",J1499,0)</f>
        <v>0</v>
      </c>
      <c r="BF1499" s="209">
        <f>IF(N1499="snížená",J1499,0)</f>
        <v>0</v>
      </c>
      <c r="BG1499" s="209">
        <f>IF(N1499="zákl. přenesená",J1499,0)</f>
        <v>0</v>
      </c>
      <c r="BH1499" s="209">
        <f>IF(N1499="sníž. přenesená",J1499,0)</f>
        <v>0</v>
      </c>
      <c r="BI1499" s="209">
        <f>IF(N1499="nulová",J1499,0)</f>
        <v>0</v>
      </c>
      <c r="BJ1499" s="16" t="s">
        <v>78</v>
      </c>
      <c r="BK1499" s="209">
        <f>ROUND(I1499*H1499,2)</f>
        <v>0</v>
      </c>
      <c r="BL1499" s="16" t="s">
        <v>148</v>
      </c>
      <c r="BM1499" s="16" t="s">
        <v>1427</v>
      </c>
    </row>
    <row r="1500" s="11" customFormat="1">
      <c r="B1500" s="210"/>
      <c r="C1500" s="211"/>
      <c r="D1500" s="212" t="s">
        <v>150</v>
      </c>
      <c r="E1500" s="213" t="s">
        <v>1</v>
      </c>
      <c r="F1500" s="214" t="s">
        <v>629</v>
      </c>
      <c r="G1500" s="211"/>
      <c r="H1500" s="213" t="s">
        <v>1</v>
      </c>
      <c r="I1500" s="215"/>
      <c r="J1500" s="211"/>
      <c r="K1500" s="211"/>
      <c r="L1500" s="216"/>
      <c r="M1500" s="217"/>
      <c r="N1500" s="218"/>
      <c r="O1500" s="218"/>
      <c r="P1500" s="218"/>
      <c r="Q1500" s="218"/>
      <c r="R1500" s="218"/>
      <c r="S1500" s="218"/>
      <c r="T1500" s="219"/>
      <c r="AT1500" s="220" t="s">
        <v>150</v>
      </c>
      <c r="AU1500" s="220" t="s">
        <v>80</v>
      </c>
      <c r="AV1500" s="11" t="s">
        <v>78</v>
      </c>
      <c r="AW1500" s="11" t="s">
        <v>35</v>
      </c>
      <c r="AX1500" s="11" t="s">
        <v>73</v>
      </c>
      <c r="AY1500" s="220" t="s">
        <v>141</v>
      </c>
    </row>
    <row r="1501" s="11" customFormat="1">
      <c r="B1501" s="210"/>
      <c r="C1501" s="211"/>
      <c r="D1501" s="212" t="s">
        <v>150</v>
      </c>
      <c r="E1501" s="213" t="s">
        <v>1</v>
      </c>
      <c r="F1501" s="214" t="s">
        <v>630</v>
      </c>
      <c r="G1501" s="211"/>
      <c r="H1501" s="213" t="s">
        <v>1</v>
      </c>
      <c r="I1501" s="215"/>
      <c r="J1501" s="211"/>
      <c r="K1501" s="211"/>
      <c r="L1501" s="216"/>
      <c r="M1501" s="217"/>
      <c r="N1501" s="218"/>
      <c r="O1501" s="218"/>
      <c r="P1501" s="218"/>
      <c r="Q1501" s="218"/>
      <c r="R1501" s="218"/>
      <c r="S1501" s="218"/>
      <c r="T1501" s="219"/>
      <c r="AT1501" s="220" t="s">
        <v>150</v>
      </c>
      <c r="AU1501" s="220" t="s">
        <v>80</v>
      </c>
      <c r="AV1501" s="11" t="s">
        <v>78</v>
      </c>
      <c r="AW1501" s="11" t="s">
        <v>35</v>
      </c>
      <c r="AX1501" s="11" t="s">
        <v>73</v>
      </c>
      <c r="AY1501" s="220" t="s">
        <v>141</v>
      </c>
    </row>
    <row r="1502" s="11" customFormat="1">
      <c r="B1502" s="210"/>
      <c r="C1502" s="211"/>
      <c r="D1502" s="212" t="s">
        <v>150</v>
      </c>
      <c r="E1502" s="213" t="s">
        <v>1</v>
      </c>
      <c r="F1502" s="214" t="s">
        <v>1313</v>
      </c>
      <c r="G1502" s="211"/>
      <c r="H1502" s="213" t="s">
        <v>1</v>
      </c>
      <c r="I1502" s="215"/>
      <c r="J1502" s="211"/>
      <c r="K1502" s="211"/>
      <c r="L1502" s="216"/>
      <c r="M1502" s="217"/>
      <c r="N1502" s="218"/>
      <c r="O1502" s="218"/>
      <c r="P1502" s="218"/>
      <c r="Q1502" s="218"/>
      <c r="R1502" s="218"/>
      <c r="S1502" s="218"/>
      <c r="T1502" s="219"/>
      <c r="AT1502" s="220" t="s">
        <v>150</v>
      </c>
      <c r="AU1502" s="220" t="s">
        <v>80</v>
      </c>
      <c r="AV1502" s="11" t="s">
        <v>78</v>
      </c>
      <c r="AW1502" s="11" t="s">
        <v>35</v>
      </c>
      <c r="AX1502" s="11" t="s">
        <v>73</v>
      </c>
      <c r="AY1502" s="220" t="s">
        <v>141</v>
      </c>
    </row>
    <row r="1503" s="11" customFormat="1">
      <c r="B1503" s="210"/>
      <c r="C1503" s="211"/>
      <c r="D1503" s="212" t="s">
        <v>150</v>
      </c>
      <c r="E1503" s="213" t="s">
        <v>1</v>
      </c>
      <c r="F1503" s="214" t="s">
        <v>1314</v>
      </c>
      <c r="G1503" s="211"/>
      <c r="H1503" s="213" t="s">
        <v>1</v>
      </c>
      <c r="I1503" s="215"/>
      <c r="J1503" s="211"/>
      <c r="K1503" s="211"/>
      <c r="L1503" s="216"/>
      <c r="M1503" s="217"/>
      <c r="N1503" s="218"/>
      <c r="O1503" s="218"/>
      <c r="P1503" s="218"/>
      <c r="Q1503" s="218"/>
      <c r="R1503" s="218"/>
      <c r="S1503" s="218"/>
      <c r="T1503" s="219"/>
      <c r="AT1503" s="220" t="s">
        <v>150</v>
      </c>
      <c r="AU1503" s="220" t="s">
        <v>80</v>
      </c>
      <c r="AV1503" s="11" t="s">
        <v>78</v>
      </c>
      <c r="AW1503" s="11" t="s">
        <v>35</v>
      </c>
      <c r="AX1503" s="11" t="s">
        <v>73</v>
      </c>
      <c r="AY1503" s="220" t="s">
        <v>141</v>
      </c>
    </row>
    <row r="1504" s="11" customFormat="1">
      <c r="B1504" s="210"/>
      <c r="C1504" s="211"/>
      <c r="D1504" s="212" t="s">
        <v>150</v>
      </c>
      <c r="E1504" s="213" t="s">
        <v>1</v>
      </c>
      <c r="F1504" s="214" t="s">
        <v>631</v>
      </c>
      <c r="G1504" s="211"/>
      <c r="H1504" s="213" t="s">
        <v>1</v>
      </c>
      <c r="I1504" s="215"/>
      <c r="J1504" s="211"/>
      <c r="K1504" s="211"/>
      <c r="L1504" s="216"/>
      <c r="M1504" s="217"/>
      <c r="N1504" s="218"/>
      <c r="O1504" s="218"/>
      <c r="P1504" s="218"/>
      <c r="Q1504" s="218"/>
      <c r="R1504" s="218"/>
      <c r="S1504" s="218"/>
      <c r="T1504" s="219"/>
      <c r="AT1504" s="220" t="s">
        <v>150</v>
      </c>
      <c r="AU1504" s="220" t="s">
        <v>80</v>
      </c>
      <c r="AV1504" s="11" t="s">
        <v>78</v>
      </c>
      <c r="AW1504" s="11" t="s">
        <v>35</v>
      </c>
      <c r="AX1504" s="11" t="s">
        <v>73</v>
      </c>
      <c r="AY1504" s="220" t="s">
        <v>141</v>
      </c>
    </row>
    <row r="1505" s="11" customFormat="1">
      <c r="B1505" s="210"/>
      <c r="C1505" s="211"/>
      <c r="D1505" s="212" t="s">
        <v>150</v>
      </c>
      <c r="E1505" s="213" t="s">
        <v>1</v>
      </c>
      <c r="F1505" s="214" t="s">
        <v>1315</v>
      </c>
      <c r="G1505" s="211"/>
      <c r="H1505" s="213" t="s">
        <v>1</v>
      </c>
      <c r="I1505" s="215"/>
      <c r="J1505" s="211"/>
      <c r="K1505" s="211"/>
      <c r="L1505" s="216"/>
      <c r="M1505" s="217"/>
      <c r="N1505" s="218"/>
      <c r="O1505" s="218"/>
      <c r="P1505" s="218"/>
      <c r="Q1505" s="218"/>
      <c r="R1505" s="218"/>
      <c r="S1505" s="218"/>
      <c r="T1505" s="219"/>
      <c r="AT1505" s="220" t="s">
        <v>150</v>
      </c>
      <c r="AU1505" s="220" t="s">
        <v>80</v>
      </c>
      <c r="AV1505" s="11" t="s">
        <v>78</v>
      </c>
      <c r="AW1505" s="11" t="s">
        <v>35</v>
      </c>
      <c r="AX1505" s="11" t="s">
        <v>73</v>
      </c>
      <c r="AY1505" s="220" t="s">
        <v>141</v>
      </c>
    </row>
    <row r="1506" s="12" customFormat="1">
      <c r="B1506" s="221"/>
      <c r="C1506" s="222"/>
      <c r="D1506" s="212" t="s">
        <v>150</v>
      </c>
      <c r="E1506" s="223" t="s">
        <v>1</v>
      </c>
      <c r="F1506" s="224" t="s">
        <v>78</v>
      </c>
      <c r="G1506" s="222"/>
      <c r="H1506" s="225">
        <v>1</v>
      </c>
      <c r="I1506" s="226"/>
      <c r="J1506" s="222"/>
      <c r="K1506" s="222"/>
      <c r="L1506" s="227"/>
      <c r="M1506" s="228"/>
      <c r="N1506" s="229"/>
      <c r="O1506" s="229"/>
      <c r="P1506" s="229"/>
      <c r="Q1506" s="229"/>
      <c r="R1506" s="229"/>
      <c r="S1506" s="229"/>
      <c r="T1506" s="230"/>
      <c r="AT1506" s="231" t="s">
        <v>150</v>
      </c>
      <c r="AU1506" s="231" t="s">
        <v>80</v>
      </c>
      <c r="AV1506" s="12" t="s">
        <v>80</v>
      </c>
      <c r="AW1506" s="12" t="s">
        <v>35</v>
      </c>
      <c r="AX1506" s="12" t="s">
        <v>78</v>
      </c>
      <c r="AY1506" s="231" t="s">
        <v>141</v>
      </c>
    </row>
    <row r="1507" s="1" customFormat="1" ht="14.4" customHeight="1">
      <c r="B1507" s="37"/>
      <c r="C1507" s="254" t="s">
        <v>1428</v>
      </c>
      <c r="D1507" s="254" t="s">
        <v>298</v>
      </c>
      <c r="E1507" s="255" t="s">
        <v>1429</v>
      </c>
      <c r="F1507" s="256" t="s">
        <v>1430</v>
      </c>
      <c r="G1507" s="257" t="s">
        <v>891</v>
      </c>
      <c r="H1507" s="258">
        <v>1</v>
      </c>
      <c r="I1507" s="259"/>
      <c r="J1507" s="260">
        <f>ROUND(I1507*H1507,2)</f>
        <v>0</v>
      </c>
      <c r="K1507" s="256" t="s">
        <v>1</v>
      </c>
      <c r="L1507" s="261"/>
      <c r="M1507" s="262" t="s">
        <v>1</v>
      </c>
      <c r="N1507" s="263" t="s">
        <v>44</v>
      </c>
      <c r="O1507" s="78"/>
      <c r="P1507" s="207">
        <f>O1507*H1507</f>
        <v>0</v>
      </c>
      <c r="Q1507" s="207">
        <v>0</v>
      </c>
      <c r="R1507" s="207">
        <f>Q1507*H1507</f>
        <v>0</v>
      </c>
      <c r="S1507" s="207">
        <v>0</v>
      </c>
      <c r="T1507" s="208">
        <f>S1507*H1507</f>
        <v>0</v>
      </c>
      <c r="AR1507" s="16" t="s">
        <v>203</v>
      </c>
      <c r="AT1507" s="16" t="s">
        <v>298</v>
      </c>
      <c r="AU1507" s="16" t="s">
        <v>80</v>
      </c>
      <c r="AY1507" s="16" t="s">
        <v>141</v>
      </c>
      <c r="BE1507" s="209">
        <f>IF(N1507="základní",J1507,0)</f>
        <v>0</v>
      </c>
      <c r="BF1507" s="209">
        <f>IF(N1507="snížená",J1507,0)</f>
        <v>0</v>
      </c>
      <c r="BG1507" s="209">
        <f>IF(N1507="zákl. přenesená",J1507,0)</f>
        <v>0</v>
      </c>
      <c r="BH1507" s="209">
        <f>IF(N1507="sníž. přenesená",J1507,0)</f>
        <v>0</v>
      </c>
      <c r="BI1507" s="209">
        <f>IF(N1507="nulová",J1507,0)</f>
        <v>0</v>
      </c>
      <c r="BJ1507" s="16" t="s">
        <v>78</v>
      </c>
      <c r="BK1507" s="209">
        <f>ROUND(I1507*H1507,2)</f>
        <v>0</v>
      </c>
      <c r="BL1507" s="16" t="s">
        <v>148</v>
      </c>
      <c r="BM1507" s="16" t="s">
        <v>1431</v>
      </c>
    </row>
    <row r="1508" s="11" customFormat="1">
      <c r="B1508" s="210"/>
      <c r="C1508" s="211"/>
      <c r="D1508" s="212" t="s">
        <v>150</v>
      </c>
      <c r="E1508" s="213" t="s">
        <v>1</v>
      </c>
      <c r="F1508" s="214" t="s">
        <v>629</v>
      </c>
      <c r="G1508" s="211"/>
      <c r="H1508" s="213" t="s">
        <v>1</v>
      </c>
      <c r="I1508" s="215"/>
      <c r="J1508" s="211"/>
      <c r="K1508" s="211"/>
      <c r="L1508" s="216"/>
      <c r="M1508" s="217"/>
      <c r="N1508" s="218"/>
      <c r="O1508" s="218"/>
      <c r="P1508" s="218"/>
      <c r="Q1508" s="218"/>
      <c r="R1508" s="218"/>
      <c r="S1508" s="218"/>
      <c r="T1508" s="219"/>
      <c r="AT1508" s="220" t="s">
        <v>150</v>
      </c>
      <c r="AU1508" s="220" t="s">
        <v>80</v>
      </c>
      <c r="AV1508" s="11" t="s">
        <v>78</v>
      </c>
      <c r="AW1508" s="11" t="s">
        <v>35</v>
      </c>
      <c r="AX1508" s="11" t="s">
        <v>73</v>
      </c>
      <c r="AY1508" s="220" t="s">
        <v>141</v>
      </c>
    </row>
    <row r="1509" s="11" customFormat="1">
      <c r="B1509" s="210"/>
      <c r="C1509" s="211"/>
      <c r="D1509" s="212" t="s">
        <v>150</v>
      </c>
      <c r="E1509" s="213" t="s">
        <v>1</v>
      </c>
      <c r="F1509" s="214" t="s">
        <v>630</v>
      </c>
      <c r="G1509" s="211"/>
      <c r="H1509" s="213" t="s">
        <v>1</v>
      </c>
      <c r="I1509" s="215"/>
      <c r="J1509" s="211"/>
      <c r="K1509" s="211"/>
      <c r="L1509" s="216"/>
      <c r="M1509" s="217"/>
      <c r="N1509" s="218"/>
      <c r="O1509" s="218"/>
      <c r="P1509" s="218"/>
      <c r="Q1509" s="218"/>
      <c r="R1509" s="218"/>
      <c r="S1509" s="218"/>
      <c r="T1509" s="219"/>
      <c r="AT1509" s="220" t="s">
        <v>150</v>
      </c>
      <c r="AU1509" s="220" t="s">
        <v>80</v>
      </c>
      <c r="AV1509" s="11" t="s">
        <v>78</v>
      </c>
      <c r="AW1509" s="11" t="s">
        <v>35</v>
      </c>
      <c r="AX1509" s="11" t="s">
        <v>73</v>
      </c>
      <c r="AY1509" s="220" t="s">
        <v>141</v>
      </c>
    </row>
    <row r="1510" s="11" customFormat="1">
      <c r="B1510" s="210"/>
      <c r="C1510" s="211"/>
      <c r="D1510" s="212" t="s">
        <v>150</v>
      </c>
      <c r="E1510" s="213" t="s">
        <v>1</v>
      </c>
      <c r="F1510" s="214" t="s">
        <v>1313</v>
      </c>
      <c r="G1510" s="211"/>
      <c r="H1510" s="213" t="s">
        <v>1</v>
      </c>
      <c r="I1510" s="215"/>
      <c r="J1510" s="211"/>
      <c r="K1510" s="211"/>
      <c r="L1510" s="216"/>
      <c r="M1510" s="217"/>
      <c r="N1510" s="218"/>
      <c r="O1510" s="218"/>
      <c r="P1510" s="218"/>
      <c r="Q1510" s="218"/>
      <c r="R1510" s="218"/>
      <c r="S1510" s="218"/>
      <c r="T1510" s="219"/>
      <c r="AT1510" s="220" t="s">
        <v>150</v>
      </c>
      <c r="AU1510" s="220" t="s">
        <v>80</v>
      </c>
      <c r="AV1510" s="11" t="s">
        <v>78</v>
      </c>
      <c r="AW1510" s="11" t="s">
        <v>35</v>
      </c>
      <c r="AX1510" s="11" t="s">
        <v>73</v>
      </c>
      <c r="AY1510" s="220" t="s">
        <v>141</v>
      </c>
    </row>
    <row r="1511" s="11" customFormat="1">
      <c r="B1511" s="210"/>
      <c r="C1511" s="211"/>
      <c r="D1511" s="212" t="s">
        <v>150</v>
      </c>
      <c r="E1511" s="213" t="s">
        <v>1</v>
      </c>
      <c r="F1511" s="214" t="s">
        <v>1314</v>
      </c>
      <c r="G1511" s="211"/>
      <c r="H1511" s="213" t="s">
        <v>1</v>
      </c>
      <c r="I1511" s="215"/>
      <c r="J1511" s="211"/>
      <c r="K1511" s="211"/>
      <c r="L1511" s="216"/>
      <c r="M1511" s="217"/>
      <c r="N1511" s="218"/>
      <c r="O1511" s="218"/>
      <c r="P1511" s="218"/>
      <c r="Q1511" s="218"/>
      <c r="R1511" s="218"/>
      <c r="S1511" s="218"/>
      <c r="T1511" s="219"/>
      <c r="AT1511" s="220" t="s">
        <v>150</v>
      </c>
      <c r="AU1511" s="220" t="s">
        <v>80</v>
      </c>
      <c r="AV1511" s="11" t="s">
        <v>78</v>
      </c>
      <c r="AW1511" s="11" t="s">
        <v>35</v>
      </c>
      <c r="AX1511" s="11" t="s">
        <v>73</v>
      </c>
      <c r="AY1511" s="220" t="s">
        <v>141</v>
      </c>
    </row>
    <row r="1512" s="11" customFormat="1">
      <c r="B1512" s="210"/>
      <c r="C1512" s="211"/>
      <c r="D1512" s="212" t="s">
        <v>150</v>
      </c>
      <c r="E1512" s="213" t="s">
        <v>1</v>
      </c>
      <c r="F1512" s="214" t="s">
        <v>631</v>
      </c>
      <c r="G1512" s="211"/>
      <c r="H1512" s="213" t="s">
        <v>1</v>
      </c>
      <c r="I1512" s="215"/>
      <c r="J1512" s="211"/>
      <c r="K1512" s="211"/>
      <c r="L1512" s="216"/>
      <c r="M1512" s="217"/>
      <c r="N1512" s="218"/>
      <c r="O1512" s="218"/>
      <c r="P1512" s="218"/>
      <c r="Q1512" s="218"/>
      <c r="R1512" s="218"/>
      <c r="S1512" s="218"/>
      <c r="T1512" s="219"/>
      <c r="AT1512" s="220" t="s">
        <v>150</v>
      </c>
      <c r="AU1512" s="220" t="s">
        <v>80</v>
      </c>
      <c r="AV1512" s="11" t="s">
        <v>78</v>
      </c>
      <c r="AW1512" s="11" t="s">
        <v>35</v>
      </c>
      <c r="AX1512" s="11" t="s">
        <v>73</v>
      </c>
      <c r="AY1512" s="220" t="s">
        <v>141</v>
      </c>
    </row>
    <row r="1513" s="11" customFormat="1">
      <c r="B1513" s="210"/>
      <c r="C1513" s="211"/>
      <c r="D1513" s="212" t="s">
        <v>150</v>
      </c>
      <c r="E1513" s="213" t="s">
        <v>1</v>
      </c>
      <c r="F1513" s="214" t="s">
        <v>1315</v>
      </c>
      <c r="G1513" s="211"/>
      <c r="H1513" s="213" t="s">
        <v>1</v>
      </c>
      <c r="I1513" s="215"/>
      <c r="J1513" s="211"/>
      <c r="K1513" s="211"/>
      <c r="L1513" s="216"/>
      <c r="M1513" s="217"/>
      <c r="N1513" s="218"/>
      <c r="O1513" s="218"/>
      <c r="P1513" s="218"/>
      <c r="Q1513" s="218"/>
      <c r="R1513" s="218"/>
      <c r="S1513" s="218"/>
      <c r="T1513" s="219"/>
      <c r="AT1513" s="220" t="s">
        <v>150</v>
      </c>
      <c r="AU1513" s="220" t="s">
        <v>80</v>
      </c>
      <c r="AV1513" s="11" t="s">
        <v>78</v>
      </c>
      <c r="AW1513" s="11" t="s">
        <v>35</v>
      </c>
      <c r="AX1513" s="11" t="s">
        <v>73</v>
      </c>
      <c r="AY1513" s="220" t="s">
        <v>141</v>
      </c>
    </row>
    <row r="1514" s="12" customFormat="1">
      <c r="B1514" s="221"/>
      <c r="C1514" s="222"/>
      <c r="D1514" s="212" t="s">
        <v>150</v>
      </c>
      <c r="E1514" s="223" t="s">
        <v>1</v>
      </c>
      <c r="F1514" s="224" t="s">
        <v>78</v>
      </c>
      <c r="G1514" s="222"/>
      <c r="H1514" s="225">
        <v>1</v>
      </c>
      <c r="I1514" s="226"/>
      <c r="J1514" s="222"/>
      <c r="K1514" s="222"/>
      <c r="L1514" s="227"/>
      <c r="M1514" s="228"/>
      <c r="N1514" s="229"/>
      <c r="O1514" s="229"/>
      <c r="P1514" s="229"/>
      <c r="Q1514" s="229"/>
      <c r="R1514" s="229"/>
      <c r="S1514" s="229"/>
      <c r="T1514" s="230"/>
      <c r="AT1514" s="231" t="s">
        <v>150</v>
      </c>
      <c r="AU1514" s="231" t="s">
        <v>80</v>
      </c>
      <c r="AV1514" s="12" t="s">
        <v>80</v>
      </c>
      <c r="AW1514" s="12" t="s">
        <v>35</v>
      </c>
      <c r="AX1514" s="12" t="s">
        <v>78</v>
      </c>
      <c r="AY1514" s="231" t="s">
        <v>141</v>
      </c>
    </row>
    <row r="1515" s="1" customFormat="1" ht="14.4" customHeight="1">
      <c r="B1515" s="37"/>
      <c r="C1515" s="254" t="s">
        <v>1432</v>
      </c>
      <c r="D1515" s="254" t="s">
        <v>298</v>
      </c>
      <c r="E1515" s="255" t="s">
        <v>1433</v>
      </c>
      <c r="F1515" s="256" t="s">
        <v>1434</v>
      </c>
      <c r="G1515" s="257" t="s">
        <v>891</v>
      </c>
      <c r="H1515" s="258">
        <v>52</v>
      </c>
      <c r="I1515" s="259"/>
      <c r="J1515" s="260">
        <f>ROUND(I1515*H1515,2)</f>
        <v>0</v>
      </c>
      <c r="K1515" s="256" t="s">
        <v>1</v>
      </c>
      <c r="L1515" s="261"/>
      <c r="M1515" s="262" t="s">
        <v>1</v>
      </c>
      <c r="N1515" s="263" t="s">
        <v>44</v>
      </c>
      <c r="O1515" s="78"/>
      <c r="P1515" s="207">
        <f>O1515*H1515</f>
        <v>0</v>
      </c>
      <c r="Q1515" s="207">
        <v>0</v>
      </c>
      <c r="R1515" s="207">
        <f>Q1515*H1515</f>
        <v>0</v>
      </c>
      <c r="S1515" s="207">
        <v>0</v>
      </c>
      <c r="T1515" s="208">
        <f>S1515*H1515</f>
        <v>0</v>
      </c>
      <c r="AR1515" s="16" t="s">
        <v>203</v>
      </c>
      <c r="AT1515" s="16" t="s">
        <v>298</v>
      </c>
      <c r="AU1515" s="16" t="s">
        <v>80</v>
      </c>
      <c r="AY1515" s="16" t="s">
        <v>141</v>
      </c>
      <c r="BE1515" s="209">
        <f>IF(N1515="základní",J1515,0)</f>
        <v>0</v>
      </c>
      <c r="BF1515" s="209">
        <f>IF(N1515="snížená",J1515,0)</f>
        <v>0</v>
      </c>
      <c r="BG1515" s="209">
        <f>IF(N1515="zákl. přenesená",J1515,0)</f>
        <v>0</v>
      </c>
      <c r="BH1515" s="209">
        <f>IF(N1515="sníž. přenesená",J1515,0)</f>
        <v>0</v>
      </c>
      <c r="BI1515" s="209">
        <f>IF(N1515="nulová",J1515,0)</f>
        <v>0</v>
      </c>
      <c r="BJ1515" s="16" t="s">
        <v>78</v>
      </c>
      <c r="BK1515" s="209">
        <f>ROUND(I1515*H1515,2)</f>
        <v>0</v>
      </c>
      <c r="BL1515" s="16" t="s">
        <v>148</v>
      </c>
      <c r="BM1515" s="16" t="s">
        <v>1435</v>
      </c>
    </row>
    <row r="1516" s="11" customFormat="1">
      <c r="B1516" s="210"/>
      <c r="C1516" s="211"/>
      <c r="D1516" s="212" t="s">
        <v>150</v>
      </c>
      <c r="E1516" s="213" t="s">
        <v>1</v>
      </c>
      <c r="F1516" s="214" t="s">
        <v>629</v>
      </c>
      <c r="G1516" s="211"/>
      <c r="H1516" s="213" t="s">
        <v>1</v>
      </c>
      <c r="I1516" s="215"/>
      <c r="J1516" s="211"/>
      <c r="K1516" s="211"/>
      <c r="L1516" s="216"/>
      <c r="M1516" s="217"/>
      <c r="N1516" s="218"/>
      <c r="O1516" s="218"/>
      <c r="P1516" s="218"/>
      <c r="Q1516" s="218"/>
      <c r="R1516" s="218"/>
      <c r="S1516" s="218"/>
      <c r="T1516" s="219"/>
      <c r="AT1516" s="220" t="s">
        <v>150</v>
      </c>
      <c r="AU1516" s="220" t="s">
        <v>80</v>
      </c>
      <c r="AV1516" s="11" t="s">
        <v>78</v>
      </c>
      <c r="AW1516" s="11" t="s">
        <v>35</v>
      </c>
      <c r="AX1516" s="11" t="s">
        <v>73</v>
      </c>
      <c r="AY1516" s="220" t="s">
        <v>141</v>
      </c>
    </row>
    <row r="1517" s="11" customFormat="1">
      <c r="B1517" s="210"/>
      <c r="C1517" s="211"/>
      <c r="D1517" s="212" t="s">
        <v>150</v>
      </c>
      <c r="E1517" s="213" t="s">
        <v>1</v>
      </c>
      <c r="F1517" s="214" t="s">
        <v>630</v>
      </c>
      <c r="G1517" s="211"/>
      <c r="H1517" s="213" t="s">
        <v>1</v>
      </c>
      <c r="I1517" s="215"/>
      <c r="J1517" s="211"/>
      <c r="K1517" s="211"/>
      <c r="L1517" s="216"/>
      <c r="M1517" s="217"/>
      <c r="N1517" s="218"/>
      <c r="O1517" s="218"/>
      <c r="P1517" s="218"/>
      <c r="Q1517" s="218"/>
      <c r="R1517" s="218"/>
      <c r="S1517" s="218"/>
      <c r="T1517" s="219"/>
      <c r="AT1517" s="220" t="s">
        <v>150</v>
      </c>
      <c r="AU1517" s="220" t="s">
        <v>80</v>
      </c>
      <c r="AV1517" s="11" t="s">
        <v>78</v>
      </c>
      <c r="AW1517" s="11" t="s">
        <v>35</v>
      </c>
      <c r="AX1517" s="11" t="s">
        <v>73</v>
      </c>
      <c r="AY1517" s="220" t="s">
        <v>141</v>
      </c>
    </row>
    <row r="1518" s="11" customFormat="1">
      <c r="B1518" s="210"/>
      <c r="C1518" s="211"/>
      <c r="D1518" s="212" t="s">
        <v>150</v>
      </c>
      <c r="E1518" s="213" t="s">
        <v>1</v>
      </c>
      <c r="F1518" s="214" t="s">
        <v>1313</v>
      </c>
      <c r="G1518" s="211"/>
      <c r="H1518" s="213" t="s">
        <v>1</v>
      </c>
      <c r="I1518" s="215"/>
      <c r="J1518" s="211"/>
      <c r="K1518" s="211"/>
      <c r="L1518" s="216"/>
      <c r="M1518" s="217"/>
      <c r="N1518" s="218"/>
      <c r="O1518" s="218"/>
      <c r="P1518" s="218"/>
      <c r="Q1518" s="218"/>
      <c r="R1518" s="218"/>
      <c r="S1518" s="218"/>
      <c r="T1518" s="219"/>
      <c r="AT1518" s="220" t="s">
        <v>150</v>
      </c>
      <c r="AU1518" s="220" t="s">
        <v>80</v>
      </c>
      <c r="AV1518" s="11" t="s">
        <v>78</v>
      </c>
      <c r="AW1518" s="11" t="s">
        <v>35</v>
      </c>
      <c r="AX1518" s="11" t="s">
        <v>73</v>
      </c>
      <c r="AY1518" s="220" t="s">
        <v>141</v>
      </c>
    </row>
    <row r="1519" s="11" customFormat="1">
      <c r="B1519" s="210"/>
      <c r="C1519" s="211"/>
      <c r="D1519" s="212" t="s">
        <v>150</v>
      </c>
      <c r="E1519" s="213" t="s">
        <v>1</v>
      </c>
      <c r="F1519" s="214" t="s">
        <v>1314</v>
      </c>
      <c r="G1519" s="211"/>
      <c r="H1519" s="213" t="s">
        <v>1</v>
      </c>
      <c r="I1519" s="215"/>
      <c r="J1519" s="211"/>
      <c r="K1519" s="211"/>
      <c r="L1519" s="216"/>
      <c r="M1519" s="217"/>
      <c r="N1519" s="218"/>
      <c r="O1519" s="218"/>
      <c r="P1519" s="218"/>
      <c r="Q1519" s="218"/>
      <c r="R1519" s="218"/>
      <c r="S1519" s="218"/>
      <c r="T1519" s="219"/>
      <c r="AT1519" s="220" t="s">
        <v>150</v>
      </c>
      <c r="AU1519" s="220" t="s">
        <v>80</v>
      </c>
      <c r="AV1519" s="11" t="s">
        <v>78</v>
      </c>
      <c r="AW1519" s="11" t="s">
        <v>35</v>
      </c>
      <c r="AX1519" s="11" t="s">
        <v>73</v>
      </c>
      <c r="AY1519" s="220" t="s">
        <v>141</v>
      </c>
    </row>
    <row r="1520" s="11" customFormat="1">
      <c r="B1520" s="210"/>
      <c r="C1520" s="211"/>
      <c r="D1520" s="212" t="s">
        <v>150</v>
      </c>
      <c r="E1520" s="213" t="s">
        <v>1</v>
      </c>
      <c r="F1520" s="214" t="s">
        <v>631</v>
      </c>
      <c r="G1520" s="211"/>
      <c r="H1520" s="213" t="s">
        <v>1</v>
      </c>
      <c r="I1520" s="215"/>
      <c r="J1520" s="211"/>
      <c r="K1520" s="211"/>
      <c r="L1520" s="216"/>
      <c r="M1520" s="217"/>
      <c r="N1520" s="218"/>
      <c r="O1520" s="218"/>
      <c r="P1520" s="218"/>
      <c r="Q1520" s="218"/>
      <c r="R1520" s="218"/>
      <c r="S1520" s="218"/>
      <c r="T1520" s="219"/>
      <c r="AT1520" s="220" t="s">
        <v>150</v>
      </c>
      <c r="AU1520" s="220" t="s">
        <v>80</v>
      </c>
      <c r="AV1520" s="11" t="s">
        <v>78</v>
      </c>
      <c r="AW1520" s="11" t="s">
        <v>35</v>
      </c>
      <c r="AX1520" s="11" t="s">
        <v>73</v>
      </c>
      <c r="AY1520" s="220" t="s">
        <v>141</v>
      </c>
    </row>
    <row r="1521" s="11" customFormat="1">
      <c r="B1521" s="210"/>
      <c r="C1521" s="211"/>
      <c r="D1521" s="212" t="s">
        <v>150</v>
      </c>
      <c r="E1521" s="213" t="s">
        <v>1</v>
      </c>
      <c r="F1521" s="214" t="s">
        <v>1315</v>
      </c>
      <c r="G1521" s="211"/>
      <c r="H1521" s="213" t="s">
        <v>1</v>
      </c>
      <c r="I1521" s="215"/>
      <c r="J1521" s="211"/>
      <c r="K1521" s="211"/>
      <c r="L1521" s="216"/>
      <c r="M1521" s="217"/>
      <c r="N1521" s="218"/>
      <c r="O1521" s="218"/>
      <c r="P1521" s="218"/>
      <c r="Q1521" s="218"/>
      <c r="R1521" s="218"/>
      <c r="S1521" s="218"/>
      <c r="T1521" s="219"/>
      <c r="AT1521" s="220" t="s">
        <v>150</v>
      </c>
      <c r="AU1521" s="220" t="s">
        <v>80</v>
      </c>
      <c r="AV1521" s="11" t="s">
        <v>78</v>
      </c>
      <c r="AW1521" s="11" t="s">
        <v>35</v>
      </c>
      <c r="AX1521" s="11" t="s">
        <v>73</v>
      </c>
      <c r="AY1521" s="220" t="s">
        <v>141</v>
      </c>
    </row>
    <row r="1522" s="12" customFormat="1">
      <c r="B1522" s="221"/>
      <c r="C1522" s="222"/>
      <c r="D1522" s="212" t="s">
        <v>150</v>
      </c>
      <c r="E1522" s="223" t="s">
        <v>1</v>
      </c>
      <c r="F1522" s="224" t="s">
        <v>565</v>
      </c>
      <c r="G1522" s="222"/>
      <c r="H1522" s="225">
        <v>52</v>
      </c>
      <c r="I1522" s="226"/>
      <c r="J1522" s="222"/>
      <c r="K1522" s="222"/>
      <c r="L1522" s="227"/>
      <c r="M1522" s="228"/>
      <c r="N1522" s="229"/>
      <c r="O1522" s="229"/>
      <c r="P1522" s="229"/>
      <c r="Q1522" s="229"/>
      <c r="R1522" s="229"/>
      <c r="S1522" s="229"/>
      <c r="T1522" s="230"/>
      <c r="AT1522" s="231" t="s">
        <v>150</v>
      </c>
      <c r="AU1522" s="231" t="s">
        <v>80</v>
      </c>
      <c r="AV1522" s="12" t="s">
        <v>80</v>
      </c>
      <c r="AW1522" s="12" t="s">
        <v>35</v>
      </c>
      <c r="AX1522" s="12" t="s">
        <v>78</v>
      </c>
      <c r="AY1522" s="231" t="s">
        <v>141</v>
      </c>
    </row>
    <row r="1523" s="1" customFormat="1" ht="14.4" customHeight="1">
      <c r="B1523" s="37"/>
      <c r="C1523" s="254" t="s">
        <v>1436</v>
      </c>
      <c r="D1523" s="254" t="s">
        <v>298</v>
      </c>
      <c r="E1523" s="255" t="s">
        <v>1437</v>
      </c>
      <c r="F1523" s="256" t="s">
        <v>1438</v>
      </c>
      <c r="G1523" s="257" t="s">
        <v>891</v>
      </c>
      <c r="H1523" s="258">
        <v>5</v>
      </c>
      <c r="I1523" s="259"/>
      <c r="J1523" s="260">
        <f>ROUND(I1523*H1523,2)</f>
        <v>0</v>
      </c>
      <c r="K1523" s="256" t="s">
        <v>1</v>
      </c>
      <c r="L1523" s="261"/>
      <c r="M1523" s="262" t="s">
        <v>1</v>
      </c>
      <c r="N1523" s="263" t="s">
        <v>44</v>
      </c>
      <c r="O1523" s="78"/>
      <c r="P1523" s="207">
        <f>O1523*H1523</f>
        <v>0</v>
      </c>
      <c r="Q1523" s="207">
        <v>0</v>
      </c>
      <c r="R1523" s="207">
        <f>Q1523*H1523</f>
        <v>0</v>
      </c>
      <c r="S1523" s="207">
        <v>0</v>
      </c>
      <c r="T1523" s="208">
        <f>S1523*H1523</f>
        <v>0</v>
      </c>
      <c r="AR1523" s="16" t="s">
        <v>203</v>
      </c>
      <c r="AT1523" s="16" t="s">
        <v>298</v>
      </c>
      <c r="AU1523" s="16" t="s">
        <v>80</v>
      </c>
      <c r="AY1523" s="16" t="s">
        <v>141</v>
      </c>
      <c r="BE1523" s="209">
        <f>IF(N1523="základní",J1523,0)</f>
        <v>0</v>
      </c>
      <c r="BF1523" s="209">
        <f>IF(N1523="snížená",J1523,0)</f>
        <v>0</v>
      </c>
      <c r="BG1523" s="209">
        <f>IF(N1523="zákl. přenesená",J1523,0)</f>
        <v>0</v>
      </c>
      <c r="BH1523" s="209">
        <f>IF(N1523="sníž. přenesená",J1523,0)</f>
        <v>0</v>
      </c>
      <c r="BI1523" s="209">
        <f>IF(N1523="nulová",J1523,0)</f>
        <v>0</v>
      </c>
      <c r="BJ1523" s="16" t="s">
        <v>78</v>
      </c>
      <c r="BK1523" s="209">
        <f>ROUND(I1523*H1523,2)</f>
        <v>0</v>
      </c>
      <c r="BL1523" s="16" t="s">
        <v>148</v>
      </c>
      <c r="BM1523" s="16" t="s">
        <v>1439</v>
      </c>
    </row>
    <row r="1524" s="11" customFormat="1">
      <c r="B1524" s="210"/>
      <c r="C1524" s="211"/>
      <c r="D1524" s="212" t="s">
        <v>150</v>
      </c>
      <c r="E1524" s="213" t="s">
        <v>1</v>
      </c>
      <c r="F1524" s="214" t="s">
        <v>629</v>
      </c>
      <c r="G1524" s="211"/>
      <c r="H1524" s="213" t="s">
        <v>1</v>
      </c>
      <c r="I1524" s="215"/>
      <c r="J1524" s="211"/>
      <c r="K1524" s="211"/>
      <c r="L1524" s="216"/>
      <c r="M1524" s="217"/>
      <c r="N1524" s="218"/>
      <c r="O1524" s="218"/>
      <c r="P1524" s="218"/>
      <c r="Q1524" s="218"/>
      <c r="R1524" s="218"/>
      <c r="S1524" s="218"/>
      <c r="T1524" s="219"/>
      <c r="AT1524" s="220" t="s">
        <v>150</v>
      </c>
      <c r="AU1524" s="220" t="s">
        <v>80</v>
      </c>
      <c r="AV1524" s="11" t="s">
        <v>78</v>
      </c>
      <c r="AW1524" s="11" t="s">
        <v>35</v>
      </c>
      <c r="AX1524" s="11" t="s">
        <v>73</v>
      </c>
      <c r="AY1524" s="220" t="s">
        <v>141</v>
      </c>
    </row>
    <row r="1525" s="11" customFormat="1">
      <c r="B1525" s="210"/>
      <c r="C1525" s="211"/>
      <c r="D1525" s="212" t="s">
        <v>150</v>
      </c>
      <c r="E1525" s="213" t="s">
        <v>1</v>
      </c>
      <c r="F1525" s="214" t="s">
        <v>630</v>
      </c>
      <c r="G1525" s="211"/>
      <c r="H1525" s="213" t="s">
        <v>1</v>
      </c>
      <c r="I1525" s="215"/>
      <c r="J1525" s="211"/>
      <c r="K1525" s="211"/>
      <c r="L1525" s="216"/>
      <c r="M1525" s="217"/>
      <c r="N1525" s="218"/>
      <c r="O1525" s="218"/>
      <c r="P1525" s="218"/>
      <c r="Q1525" s="218"/>
      <c r="R1525" s="218"/>
      <c r="S1525" s="218"/>
      <c r="T1525" s="219"/>
      <c r="AT1525" s="220" t="s">
        <v>150</v>
      </c>
      <c r="AU1525" s="220" t="s">
        <v>80</v>
      </c>
      <c r="AV1525" s="11" t="s">
        <v>78</v>
      </c>
      <c r="AW1525" s="11" t="s">
        <v>35</v>
      </c>
      <c r="AX1525" s="11" t="s">
        <v>73</v>
      </c>
      <c r="AY1525" s="220" t="s">
        <v>141</v>
      </c>
    </row>
    <row r="1526" s="11" customFormat="1">
      <c r="B1526" s="210"/>
      <c r="C1526" s="211"/>
      <c r="D1526" s="212" t="s">
        <v>150</v>
      </c>
      <c r="E1526" s="213" t="s">
        <v>1</v>
      </c>
      <c r="F1526" s="214" t="s">
        <v>1313</v>
      </c>
      <c r="G1526" s="211"/>
      <c r="H1526" s="213" t="s">
        <v>1</v>
      </c>
      <c r="I1526" s="215"/>
      <c r="J1526" s="211"/>
      <c r="K1526" s="211"/>
      <c r="L1526" s="216"/>
      <c r="M1526" s="217"/>
      <c r="N1526" s="218"/>
      <c r="O1526" s="218"/>
      <c r="P1526" s="218"/>
      <c r="Q1526" s="218"/>
      <c r="R1526" s="218"/>
      <c r="S1526" s="218"/>
      <c r="T1526" s="219"/>
      <c r="AT1526" s="220" t="s">
        <v>150</v>
      </c>
      <c r="AU1526" s="220" t="s">
        <v>80</v>
      </c>
      <c r="AV1526" s="11" t="s">
        <v>78</v>
      </c>
      <c r="AW1526" s="11" t="s">
        <v>35</v>
      </c>
      <c r="AX1526" s="11" t="s">
        <v>73</v>
      </c>
      <c r="AY1526" s="220" t="s">
        <v>141</v>
      </c>
    </row>
    <row r="1527" s="11" customFormat="1">
      <c r="B1527" s="210"/>
      <c r="C1527" s="211"/>
      <c r="D1527" s="212" t="s">
        <v>150</v>
      </c>
      <c r="E1527" s="213" t="s">
        <v>1</v>
      </c>
      <c r="F1527" s="214" t="s">
        <v>1314</v>
      </c>
      <c r="G1527" s="211"/>
      <c r="H1527" s="213" t="s">
        <v>1</v>
      </c>
      <c r="I1527" s="215"/>
      <c r="J1527" s="211"/>
      <c r="K1527" s="211"/>
      <c r="L1527" s="216"/>
      <c r="M1527" s="217"/>
      <c r="N1527" s="218"/>
      <c r="O1527" s="218"/>
      <c r="P1527" s="218"/>
      <c r="Q1527" s="218"/>
      <c r="R1527" s="218"/>
      <c r="S1527" s="218"/>
      <c r="T1527" s="219"/>
      <c r="AT1527" s="220" t="s">
        <v>150</v>
      </c>
      <c r="AU1527" s="220" t="s">
        <v>80</v>
      </c>
      <c r="AV1527" s="11" t="s">
        <v>78</v>
      </c>
      <c r="AW1527" s="11" t="s">
        <v>35</v>
      </c>
      <c r="AX1527" s="11" t="s">
        <v>73</v>
      </c>
      <c r="AY1527" s="220" t="s">
        <v>141</v>
      </c>
    </row>
    <row r="1528" s="11" customFormat="1">
      <c r="B1528" s="210"/>
      <c r="C1528" s="211"/>
      <c r="D1528" s="212" t="s">
        <v>150</v>
      </c>
      <c r="E1528" s="213" t="s">
        <v>1</v>
      </c>
      <c r="F1528" s="214" t="s">
        <v>631</v>
      </c>
      <c r="G1528" s="211"/>
      <c r="H1528" s="213" t="s">
        <v>1</v>
      </c>
      <c r="I1528" s="215"/>
      <c r="J1528" s="211"/>
      <c r="K1528" s="211"/>
      <c r="L1528" s="216"/>
      <c r="M1528" s="217"/>
      <c r="N1528" s="218"/>
      <c r="O1528" s="218"/>
      <c r="P1528" s="218"/>
      <c r="Q1528" s="218"/>
      <c r="R1528" s="218"/>
      <c r="S1528" s="218"/>
      <c r="T1528" s="219"/>
      <c r="AT1528" s="220" t="s">
        <v>150</v>
      </c>
      <c r="AU1528" s="220" t="s">
        <v>80</v>
      </c>
      <c r="AV1528" s="11" t="s">
        <v>78</v>
      </c>
      <c r="AW1528" s="11" t="s">
        <v>35</v>
      </c>
      <c r="AX1528" s="11" t="s">
        <v>73</v>
      </c>
      <c r="AY1528" s="220" t="s">
        <v>141</v>
      </c>
    </row>
    <row r="1529" s="11" customFormat="1">
      <c r="B1529" s="210"/>
      <c r="C1529" s="211"/>
      <c r="D1529" s="212" t="s">
        <v>150</v>
      </c>
      <c r="E1529" s="213" t="s">
        <v>1</v>
      </c>
      <c r="F1529" s="214" t="s">
        <v>1315</v>
      </c>
      <c r="G1529" s="211"/>
      <c r="H1529" s="213" t="s">
        <v>1</v>
      </c>
      <c r="I1529" s="215"/>
      <c r="J1529" s="211"/>
      <c r="K1529" s="211"/>
      <c r="L1529" s="216"/>
      <c r="M1529" s="217"/>
      <c r="N1529" s="218"/>
      <c r="O1529" s="218"/>
      <c r="P1529" s="218"/>
      <c r="Q1529" s="218"/>
      <c r="R1529" s="218"/>
      <c r="S1529" s="218"/>
      <c r="T1529" s="219"/>
      <c r="AT1529" s="220" t="s">
        <v>150</v>
      </c>
      <c r="AU1529" s="220" t="s">
        <v>80</v>
      </c>
      <c r="AV1529" s="11" t="s">
        <v>78</v>
      </c>
      <c r="AW1529" s="11" t="s">
        <v>35</v>
      </c>
      <c r="AX1529" s="11" t="s">
        <v>73</v>
      </c>
      <c r="AY1529" s="220" t="s">
        <v>141</v>
      </c>
    </row>
    <row r="1530" s="12" customFormat="1">
      <c r="B1530" s="221"/>
      <c r="C1530" s="222"/>
      <c r="D1530" s="212" t="s">
        <v>150</v>
      </c>
      <c r="E1530" s="223" t="s">
        <v>1</v>
      </c>
      <c r="F1530" s="224" t="s">
        <v>187</v>
      </c>
      <c r="G1530" s="222"/>
      <c r="H1530" s="225">
        <v>5</v>
      </c>
      <c r="I1530" s="226"/>
      <c r="J1530" s="222"/>
      <c r="K1530" s="222"/>
      <c r="L1530" s="227"/>
      <c r="M1530" s="228"/>
      <c r="N1530" s="229"/>
      <c r="O1530" s="229"/>
      <c r="P1530" s="229"/>
      <c r="Q1530" s="229"/>
      <c r="R1530" s="229"/>
      <c r="S1530" s="229"/>
      <c r="T1530" s="230"/>
      <c r="AT1530" s="231" t="s">
        <v>150</v>
      </c>
      <c r="AU1530" s="231" t="s">
        <v>80</v>
      </c>
      <c r="AV1530" s="12" t="s">
        <v>80</v>
      </c>
      <c r="AW1530" s="12" t="s">
        <v>35</v>
      </c>
      <c r="AX1530" s="12" t="s">
        <v>78</v>
      </c>
      <c r="AY1530" s="231" t="s">
        <v>141</v>
      </c>
    </row>
    <row r="1531" s="1" customFormat="1" ht="14.4" customHeight="1">
      <c r="B1531" s="37"/>
      <c r="C1531" s="254" t="s">
        <v>1440</v>
      </c>
      <c r="D1531" s="254" t="s">
        <v>298</v>
      </c>
      <c r="E1531" s="255" t="s">
        <v>1441</v>
      </c>
      <c r="F1531" s="256" t="s">
        <v>1442</v>
      </c>
      <c r="G1531" s="257" t="s">
        <v>430</v>
      </c>
      <c r="H1531" s="258">
        <v>446</v>
      </c>
      <c r="I1531" s="259"/>
      <c r="J1531" s="260">
        <f>ROUND(I1531*H1531,2)</f>
        <v>0</v>
      </c>
      <c r="K1531" s="256" t="s">
        <v>1</v>
      </c>
      <c r="L1531" s="261"/>
      <c r="M1531" s="262" t="s">
        <v>1</v>
      </c>
      <c r="N1531" s="263" t="s">
        <v>44</v>
      </c>
      <c r="O1531" s="78"/>
      <c r="P1531" s="207">
        <f>O1531*H1531</f>
        <v>0</v>
      </c>
      <c r="Q1531" s="207">
        <v>0</v>
      </c>
      <c r="R1531" s="207">
        <f>Q1531*H1531</f>
        <v>0</v>
      </c>
      <c r="S1531" s="207">
        <v>0</v>
      </c>
      <c r="T1531" s="208">
        <f>S1531*H1531</f>
        <v>0</v>
      </c>
      <c r="AR1531" s="16" t="s">
        <v>203</v>
      </c>
      <c r="AT1531" s="16" t="s">
        <v>298</v>
      </c>
      <c r="AU1531" s="16" t="s">
        <v>80</v>
      </c>
      <c r="AY1531" s="16" t="s">
        <v>141</v>
      </c>
      <c r="BE1531" s="209">
        <f>IF(N1531="základní",J1531,0)</f>
        <v>0</v>
      </c>
      <c r="BF1531" s="209">
        <f>IF(N1531="snížená",J1531,0)</f>
        <v>0</v>
      </c>
      <c r="BG1531" s="209">
        <f>IF(N1531="zákl. přenesená",J1531,0)</f>
        <v>0</v>
      </c>
      <c r="BH1531" s="209">
        <f>IF(N1531="sníž. přenesená",J1531,0)</f>
        <v>0</v>
      </c>
      <c r="BI1531" s="209">
        <f>IF(N1531="nulová",J1531,0)</f>
        <v>0</v>
      </c>
      <c r="BJ1531" s="16" t="s">
        <v>78</v>
      </c>
      <c r="BK1531" s="209">
        <f>ROUND(I1531*H1531,2)</f>
        <v>0</v>
      </c>
      <c r="BL1531" s="16" t="s">
        <v>148</v>
      </c>
      <c r="BM1531" s="16" t="s">
        <v>1443</v>
      </c>
    </row>
    <row r="1532" s="11" customFormat="1">
      <c r="B1532" s="210"/>
      <c r="C1532" s="211"/>
      <c r="D1532" s="212" t="s">
        <v>150</v>
      </c>
      <c r="E1532" s="213" t="s">
        <v>1</v>
      </c>
      <c r="F1532" s="214" t="s">
        <v>629</v>
      </c>
      <c r="G1532" s="211"/>
      <c r="H1532" s="213" t="s">
        <v>1</v>
      </c>
      <c r="I1532" s="215"/>
      <c r="J1532" s="211"/>
      <c r="K1532" s="211"/>
      <c r="L1532" s="216"/>
      <c r="M1532" s="217"/>
      <c r="N1532" s="218"/>
      <c r="O1532" s="218"/>
      <c r="P1532" s="218"/>
      <c r="Q1532" s="218"/>
      <c r="R1532" s="218"/>
      <c r="S1532" s="218"/>
      <c r="T1532" s="219"/>
      <c r="AT1532" s="220" t="s">
        <v>150</v>
      </c>
      <c r="AU1532" s="220" t="s">
        <v>80</v>
      </c>
      <c r="AV1532" s="11" t="s">
        <v>78</v>
      </c>
      <c r="AW1532" s="11" t="s">
        <v>35</v>
      </c>
      <c r="AX1532" s="11" t="s">
        <v>73</v>
      </c>
      <c r="AY1532" s="220" t="s">
        <v>141</v>
      </c>
    </row>
    <row r="1533" s="11" customFormat="1">
      <c r="B1533" s="210"/>
      <c r="C1533" s="211"/>
      <c r="D1533" s="212" t="s">
        <v>150</v>
      </c>
      <c r="E1533" s="213" t="s">
        <v>1</v>
      </c>
      <c r="F1533" s="214" t="s">
        <v>630</v>
      </c>
      <c r="G1533" s="211"/>
      <c r="H1533" s="213" t="s">
        <v>1</v>
      </c>
      <c r="I1533" s="215"/>
      <c r="J1533" s="211"/>
      <c r="K1533" s="211"/>
      <c r="L1533" s="216"/>
      <c r="M1533" s="217"/>
      <c r="N1533" s="218"/>
      <c r="O1533" s="218"/>
      <c r="P1533" s="218"/>
      <c r="Q1533" s="218"/>
      <c r="R1533" s="218"/>
      <c r="S1533" s="218"/>
      <c r="T1533" s="219"/>
      <c r="AT1533" s="220" t="s">
        <v>150</v>
      </c>
      <c r="AU1533" s="220" t="s">
        <v>80</v>
      </c>
      <c r="AV1533" s="11" t="s">
        <v>78</v>
      </c>
      <c r="AW1533" s="11" t="s">
        <v>35</v>
      </c>
      <c r="AX1533" s="11" t="s">
        <v>73</v>
      </c>
      <c r="AY1533" s="220" t="s">
        <v>141</v>
      </c>
    </row>
    <row r="1534" s="11" customFormat="1">
      <c r="B1534" s="210"/>
      <c r="C1534" s="211"/>
      <c r="D1534" s="212" t="s">
        <v>150</v>
      </c>
      <c r="E1534" s="213" t="s">
        <v>1</v>
      </c>
      <c r="F1534" s="214" t="s">
        <v>1313</v>
      </c>
      <c r="G1534" s="211"/>
      <c r="H1534" s="213" t="s">
        <v>1</v>
      </c>
      <c r="I1534" s="215"/>
      <c r="J1534" s="211"/>
      <c r="K1534" s="211"/>
      <c r="L1534" s="216"/>
      <c r="M1534" s="217"/>
      <c r="N1534" s="218"/>
      <c r="O1534" s="218"/>
      <c r="P1534" s="218"/>
      <c r="Q1534" s="218"/>
      <c r="R1534" s="218"/>
      <c r="S1534" s="218"/>
      <c r="T1534" s="219"/>
      <c r="AT1534" s="220" t="s">
        <v>150</v>
      </c>
      <c r="AU1534" s="220" t="s">
        <v>80</v>
      </c>
      <c r="AV1534" s="11" t="s">
        <v>78</v>
      </c>
      <c r="AW1534" s="11" t="s">
        <v>35</v>
      </c>
      <c r="AX1534" s="11" t="s">
        <v>73</v>
      </c>
      <c r="AY1534" s="220" t="s">
        <v>141</v>
      </c>
    </row>
    <row r="1535" s="11" customFormat="1">
      <c r="B1535" s="210"/>
      <c r="C1535" s="211"/>
      <c r="D1535" s="212" t="s">
        <v>150</v>
      </c>
      <c r="E1535" s="213" t="s">
        <v>1</v>
      </c>
      <c r="F1535" s="214" t="s">
        <v>1314</v>
      </c>
      <c r="G1535" s="211"/>
      <c r="H1535" s="213" t="s">
        <v>1</v>
      </c>
      <c r="I1535" s="215"/>
      <c r="J1535" s="211"/>
      <c r="K1535" s="211"/>
      <c r="L1535" s="216"/>
      <c r="M1535" s="217"/>
      <c r="N1535" s="218"/>
      <c r="O1535" s="218"/>
      <c r="P1535" s="218"/>
      <c r="Q1535" s="218"/>
      <c r="R1535" s="218"/>
      <c r="S1535" s="218"/>
      <c r="T1535" s="219"/>
      <c r="AT1535" s="220" t="s">
        <v>150</v>
      </c>
      <c r="AU1535" s="220" t="s">
        <v>80</v>
      </c>
      <c r="AV1535" s="11" t="s">
        <v>78</v>
      </c>
      <c r="AW1535" s="11" t="s">
        <v>35</v>
      </c>
      <c r="AX1535" s="11" t="s">
        <v>73</v>
      </c>
      <c r="AY1535" s="220" t="s">
        <v>141</v>
      </c>
    </row>
    <row r="1536" s="11" customFormat="1">
      <c r="B1536" s="210"/>
      <c r="C1536" s="211"/>
      <c r="D1536" s="212" t="s">
        <v>150</v>
      </c>
      <c r="E1536" s="213" t="s">
        <v>1</v>
      </c>
      <c r="F1536" s="214" t="s">
        <v>631</v>
      </c>
      <c r="G1536" s="211"/>
      <c r="H1536" s="213" t="s">
        <v>1</v>
      </c>
      <c r="I1536" s="215"/>
      <c r="J1536" s="211"/>
      <c r="K1536" s="211"/>
      <c r="L1536" s="216"/>
      <c r="M1536" s="217"/>
      <c r="N1536" s="218"/>
      <c r="O1536" s="218"/>
      <c r="P1536" s="218"/>
      <c r="Q1536" s="218"/>
      <c r="R1536" s="218"/>
      <c r="S1536" s="218"/>
      <c r="T1536" s="219"/>
      <c r="AT1536" s="220" t="s">
        <v>150</v>
      </c>
      <c r="AU1536" s="220" t="s">
        <v>80</v>
      </c>
      <c r="AV1536" s="11" t="s">
        <v>78</v>
      </c>
      <c r="AW1536" s="11" t="s">
        <v>35</v>
      </c>
      <c r="AX1536" s="11" t="s">
        <v>73</v>
      </c>
      <c r="AY1536" s="220" t="s">
        <v>141</v>
      </c>
    </row>
    <row r="1537" s="11" customFormat="1">
      <c r="B1537" s="210"/>
      <c r="C1537" s="211"/>
      <c r="D1537" s="212" t="s">
        <v>150</v>
      </c>
      <c r="E1537" s="213" t="s">
        <v>1</v>
      </c>
      <c r="F1537" s="214" t="s">
        <v>1315</v>
      </c>
      <c r="G1537" s="211"/>
      <c r="H1537" s="213" t="s">
        <v>1</v>
      </c>
      <c r="I1537" s="215"/>
      <c r="J1537" s="211"/>
      <c r="K1537" s="211"/>
      <c r="L1537" s="216"/>
      <c r="M1537" s="217"/>
      <c r="N1537" s="218"/>
      <c r="O1537" s="218"/>
      <c r="P1537" s="218"/>
      <c r="Q1537" s="218"/>
      <c r="R1537" s="218"/>
      <c r="S1537" s="218"/>
      <c r="T1537" s="219"/>
      <c r="AT1537" s="220" t="s">
        <v>150</v>
      </c>
      <c r="AU1537" s="220" t="s">
        <v>80</v>
      </c>
      <c r="AV1537" s="11" t="s">
        <v>78</v>
      </c>
      <c r="AW1537" s="11" t="s">
        <v>35</v>
      </c>
      <c r="AX1537" s="11" t="s">
        <v>73</v>
      </c>
      <c r="AY1537" s="220" t="s">
        <v>141</v>
      </c>
    </row>
    <row r="1538" s="12" customFormat="1">
      <c r="B1538" s="221"/>
      <c r="C1538" s="222"/>
      <c r="D1538" s="212" t="s">
        <v>150</v>
      </c>
      <c r="E1538" s="223" t="s">
        <v>1</v>
      </c>
      <c r="F1538" s="224" t="s">
        <v>1444</v>
      </c>
      <c r="G1538" s="222"/>
      <c r="H1538" s="225">
        <v>446</v>
      </c>
      <c r="I1538" s="226"/>
      <c r="J1538" s="222"/>
      <c r="K1538" s="222"/>
      <c r="L1538" s="227"/>
      <c r="M1538" s="228"/>
      <c r="N1538" s="229"/>
      <c r="O1538" s="229"/>
      <c r="P1538" s="229"/>
      <c r="Q1538" s="229"/>
      <c r="R1538" s="229"/>
      <c r="S1538" s="229"/>
      <c r="T1538" s="230"/>
      <c r="AT1538" s="231" t="s">
        <v>150</v>
      </c>
      <c r="AU1538" s="231" t="s">
        <v>80</v>
      </c>
      <c r="AV1538" s="12" t="s">
        <v>80</v>
      </c>
      <c r="AW1538" s="12" t="s">
        <v>35</v>
      </c>
      <c r="AX1538" s="12" t="s">
        <v>78</v>
      </c>
      <c r="AY1538" s="231" t="s">
        <v>141</v>
      </c>
    </row>
    <row r="1539" s="1" customFormat="1" ht="14.4" customHeight="1">
      <c r="B1539" s="37"/>
      <c r="C1539" s="254" t="s">
        <v>1445</v>
      </c>
      <c r="D1539" s="254" t="s">
        <v>298</v>
      </c>
      <c r="E1539" s="255" t="s">
        <v>1446</v>
      </c>
      <c r="F1539" s="256" t="s">
        <v>1447</v>
      </c>
      <c r="G1539" s="257" t="s">
        <v>430</v>
      </c>
      <c r="H1539" s="258">
        <v>486</v>
      </c>
      <c r="I1539" s="259"/>
      <c r="J1539" s="260">
        <f>ROUND(I1539*H1539,2)</f>
        <v>0</v>
      </c>
      <c r="K1539" s="256" t="s">
        <v>1</v>
      </c>
      <c r="L1539" s="261"/>
      <c r="M1539" s="262" t="s">
        <v>1</v>
      </c>
      <c r="N1539" s="263" t="s">
        <v>44</v>
      </c>
      <c r="O1539" s="78"/>
      <c r="P1539" s="207">
        <f>O1539*H1539</f>
        <v>0</v>
      </c>
      <c r="Q1539" s="207">
        <v>0</v>
      </c>
      <c r="R1539" s="207">
        <f>Q1539*H1539</f>
        <v>0</v>
      </c>
      <c r="S1539" s="207">
        <v>0</v>
      </c>
      <c r="T1539" s="208">
        <f>S1539*H1539</f>
        <v>0</v>
      </c>
      <c r="AR1539" s="16" t="s">
        <v>203</v>
      </c>
      <c r="AT1539" s="16" t="s">
        <v>298</v>
      </c>
      <c r="AU1539" s="16" t="s">
        <v>80</v>
      </c>
      <c r="AY1539" s="16" t="s">
        <v>141</v>
      </c>
      <c r="BE1539" s="209">
        <f>IF(N1539="základní",J1539,0)</f>
        <v>0</v>
      </c>
      <c r="BF1539" s="209">
        <f>IF(N1539="snížená",J1539,0)</f>
        <v>0</v>
      </c>
      <c r="BG1539" s="209">
        <f>IF(N1539="zákl. přenesená",J1539,0)</f>
        <v>0</v>
      </c>
      <c r="BH1539" s="209">
        <f>IF(N1539="sníž. přenesená",J1539,0)</f>
        <v>0</v>
      </c>
      <c r="BI1539" s="209">
        <f>IF(N1539="nulová",J1539,0)</f>
        <v>0</v>
      </c>
      <c r="BJ1539" s="16" t="s">
        <v>78</v>
      </c>
      <c r="BK1539" s="209">
        <f>ROUND(I1539*H1539,2)</f>
        <v>0</v>
      </c>
      <c r="BL1539" s="16" t="s">
        <v>148</v>
      </c>
      <c r="BM1539" s="16" t="s">
        <v>1448</v>
      </c>
    </row>
    <row r="1540" s="11" customFormat="1">
      <c r="B1540" s="210"/>
      <c r="C1540" s="211"/>
      <c r="D1540" s="212" t="s">
        <v>150</v>
      </c>
      <c r="E1540" s="213" t="s">
        <v>1</v>
      </c>
      <c r="F1540" s="214" t="s">
        <v>629</v>
      </c>
      <c r="G1540" s="211"/>
      <c r="H1540" s="213" t="s">
        <v>1</v>
      </c>
      <c r="I1540" s="215"/>
      <c r="J1540" s="211"/>
      <c r="K1540" s="211"/>
      <c r="L1540" s="216"/>
      <c r="M1540" s="217"/>
      <c r="N1540" s="218"/>
      <c r="O1540" s="218"/>
      <c r="P1540" s="218"/>
      <c r="Q1540" s="218"/>
      <c r="R1540" s="218"/>
      <c r="S1540" s="218"/>
      <c r="T1540" s="219"/>
      <c r="AT1540" s="220" t="s">
        <v>150</v>
      </c>
      <c r="AU1540" s="220" t="s">
        <v>80</v>
      </c>
      <c r="AV1540" s="11" t="s">
        <v>78</v>
      </c>
      <c r="AW1540" s="11" t="s">
        <v>35</v>
      </c>
      <c r="AX1540" s="11" t="s">
        <v>73</v>
      </c>
      <c r="AY1540" s="220" t="s">
        <v>141</v>
      </c>
    </row>
    <row r="1541" s="11" customFormat="1">
      <c r="B1541" s="210"/>
      <c r="C1541" s="211"/>
      <c r="D1541" s="212" t="s">
        <v>150</v>
      </c>
      <c r="E1541" s="213" t="s">
        <v>1</v>
      </c>
      <c r="F1541" s="214" t="s">
        <v>630</v>
      </c>
      <c r="G1541" s="211"/>
      <c r="H1541" s="213" t="s">
        <v>1</v>
      </c>
      <c r="I1541" s="215"/>
      <c r="J1541" s="211"/>
      <c r="K1541" s="211"/>
      <c r="L1541" s="216"/>
      <c r="M1541" s="217"/>
      <c r="N1541" s="218"/>
      <c r="O1541" s="218"/>
      <c r="P1541" s="218"/>
      <c r="Q1541" s="218"/>
      <c r="R1541" s="218"/>
      <c r="S1541" s="218"/>
      <c r="T1541" s="219"/>
      <c r="AT1541" s="220" t="s">
        <v>150</v>
      </c>
      <c r="AU1541" s="220" t="s">
        <v>80</v>
      </c>
      <c r="AV1541" s="11" t="s">
        <v>78</v>
      </c>
      <c r="AW1541" s="11" t="s">
        <v>35</v>
      </c>
      <c r="AX1541" s="11" t="s">
        <v>73</v>
      </c>
      <c r="AY1541" s="220" t="s">
        <v>141</v>
      </c>
    </row>
    <row r="1542" s="11" customFormat="1">
      <c r="B1542" s="210"/>
      <c r="C1542" s="211"/>
      <c r="D1542" s="212" t="s">
        <v>150</v>
      </c>
      <c r="E1542" s="213" t="s">
        <v>1</v>
      </c>
      <c r="F1542" s="214" t="s">
        <v>1313</v>
      </c>
      <c r="G1542" s="211"/>
      <c r="H1542" s="213" t="s">
        <v>1</v>
      </c>
      <c r="I1542" s="215"/>
      <c r="J1542" s="211"/>
      <c r="K1542" s="211"/>
      <c r="L1542" s="216"/>
      <c r="M1542" s="217"/>
      <c r="N1542" s="218"/>
      <c r="O1542" s="218"/>
      <c r="P1542" s="218"/>
      <c r="Q1542" s="218"/>
      <c r="R1542" s="218"/>
      <c r="S1542" s="218"/>
      <c r="T1542" s="219"/>
      <c r="AT1542" s="220" t="s">
        <v>150</v>
      </c>
      <c r="AU1542" s="220" t="s">
        <v>80</v>
      </c>
      <c r="AV1542" s="11" t="s">
        <v>78</v>
      </c>
      <c r="AW1542" s="11" t="s">
        <v>35</v>
      </c>
      <c r="AX1542" s="11" t="s">
        <v>73</v>
      </c>
      <c r="AY1542" s="220" t="s">
        <v>141</v>
      </c>
    </row>
    <row r="1543" s="11" customFormat="1">
      <c r="B1543" s="210"/>
      <c r="C1543" s="211"/>
      <c r="D1543" s="212" t="s">
        <v>150</v>
      </c>
      <c r="E1543" s="213" t="s">
        <v>1</v>
      </c>
      <c r="F1543" s="214" t="s">
        <v>1314</v>
      </c>
      <c r="G1543" s="211"/>
      <c r="H1543" s="213" t="s">
        <v>1</v>
      </c>
      <c r="I1543" s="215"/>
      <c r="J1543" s="211"/>
      <c r="K1543" s="211"/>
      <c r="L1543" s="216"/>
      <c r="M1543" s="217"/>
      <c r="N1543" s="218"/>
      <c r="O1543" s="218"/>
      <c r="P1543" s="218"/>
      <c r="Q1543" s="218"/>
      <c r="R1543" s="218"/>
      <c r="S1543" s="218"/>
      <c r="T1543" s="219"/>
      <c r="AT1543" s="220" t="s">
        <v>150</v>
      </c>
      <c r="AU1543" s="220" t="s">
        <v>80</v>
      </c>
      <c r="AV1543" s="11" t="s">
        <v>78</v>
      </c>
      <c r="AW1543" s="11" t="s">
        <v>35</v>
      </c>
      <c r="AX1543" s="11" t="s">
        <v>73</v>
      </c>
      <c r="AY1543" s="220" t="s">
        <v>141</v>
      </c>
    </row>
    <row r="1544" s="11" customFormat="1">
      <c r="B1544" s="210"/>
      <c r="C1544" s="211"/>
      <c r="D1544" s="212" t="s">
        <v>150</v>
      </c>
      <c r="E1544" s="213" t="s">
        <v>1</v>
      </c>
      <c r="F1544" s="214" t="s">
        <v>631</v>
      </c>
      <c r="G1544" s="211"/>
      <c r="H1544" s="213" t="s">
        <v>1</v>
      </c>
      <c r="I1544" s="215"/>
      <c r="J1544" s="211"/>
      <c r="K1544" s="211"/>
      <c r="L1544" s="216"/>
      <c r="M1544" s="217"/>
      <c r="N1544" s="218"/>
      <c r="O1544" s="218"/>
      <c r="P1544" s="218"/>
      <c r="Q1544" s="218"/>
      <c r="R1544" s="218"/>
      <c r="S1544" s="218"/>
      <c r="T1544" s="219"/>
      <c r="AT1544" s="220" t="s">
        <v>150</v>
      </c>
      <c r="AU1544" s="220" t="s">
        <v>80</v>
      </c>
      <c r="AV1544" s="11" t="s">
        <v>78</v>
      </c>
      <c r="AW1544" s="11" t="s">
        <v>35</v>
      </c>
      <c r="AX1544" s="11" t="s">
        <v>73</v>
      </c>
      <c r="AY1544" s="220" t="s">
        <v>141</v>
      </c>
    </row>
    <row r="1545" s="11" customFormat="1">
      <c r="B1545" s="210"/>
      <c r="C1545" s="211"/>
      <c r="D1545" s="212" t="s">
        <v>150</v>
      </c>
      <c r="E1545" s="213" t="s">
        <v>1</v>
      </c>
      <c r="F1545" s="214" t="s">
        <v>1315</v>
      </c>
      <c r="G1545" s="211"/>
      <c r="H1545" s="213" t="s">
        <v>1</v>
      </c>
      <c r="I1545" s="215"/>
      <c r="J1545" s="211"/>
      <c r="K1545" s="211"/>
      <c r="L1545" s="216"/>
      <c r="M1545" s="217"/>
      <c r="N1545" s="218"/>
      <c r="O1545" s="218"/>
      <c r="P1545" s="218"/>
      <c r="Q1545" s="218"/>
      <c r="R1545" s="218"/>
      <c r="S1545" s="218"/>
      <c r="T1545" s="219"/>
      <c r="AT1545" s="220" t="s">
        <v>150</v>
      </c>
      <c r="AU1545" s="220" t="s">
        <v>80</v>
      </c>
      <c r="AV1545" s="11" t="s">
        <v>78</v>
      </c>
      <c r="AW1545" s="11" t="s">
        <v>35</v>
      </c>
      <c r="AX1545" s="11" t="s">
        <v>73</v>
      </c>
      <c r="AY1545" s="220" t="s">
        <v>141</v>
      </c>
    </row>
    <row r="1546" s="12" customFormat="1">
      <c r="B1546" s="221"/>
      <c r="C1546" s="222"/>
      <c r="D1546" s="212" t="s">
        <v>150</v>
      </c>
      <c r="E1546" s="223" t="s">
        <v>1</v>
      </c>
      <c r="F1546" s="224" t="s">
        <v>1449</v>
      </c>
      <c r="G1546" s="222"/>
      <c r="H1546" s="225">
        <v>486</v>
      </c>
      <c r="I1546" s="226"/>
      <c r="J1546" s="222"/>
      <c r="K1546" s="222"/>
      <c r="L1546" s="227"/>
      <c r="M1546" s="228"/>
      <c r="N1546" s="229"/>
      <c r="O1546" s="229"/>
      <c r="P1546" s="229"/>
      <c r="Q1546" s="229"/>
      <c r="R1546" s="229"/>
      <c r="S1546" s="229"/>
      <c r="T1546" s="230"/>
      <c r="AT1546" s="231" t="s">
        <v>150</v>
      </c>
      <c r="AU1546" s="231" t="s">
        <v>80</v>
      </c>
      <c r="AV1546" s="12" t="s">
        <v>80</v>
      </c>
      <c r="AW1546" s="12" t="s">
        <v>35</v>
      </c>
      <c r="AX1546" s="12" t="s">
        <v>78</v>
      </c>
      <c r="AY1546" s="231" t="s">
        <v>141</v>
      </c>
    </row>
    <row r="1547" s="1" customFormat="1" ht="14.4" customHeight="1">
      <c r="B1547" s="37"/>
      <c r="C1547" s="254" t="s">
        <v>1450</v>
      </c>
      <c r="D1547" s="254" t="s">
        <v>298</v>
      </c>
      <c r="E1547" s="255" t="s">
        <v>1451</v>
      </c>
      <c r="F1547" s="256" t="s">
        <v>1452</v>
      </c>
      <c r="G1547" s="257" t="s">
        <v>430</v>
      </c>
      <c r="H1547" s="258">
        <v>123</v>
      </c>
      <c r="I1547" s="259"/>
      <c r="J1547" s="260">
        <f>ROUND(I1547*H1547,2)</f>
        <v>0</v>
      </c>
      <c r="K1547" s="256" t="s">
        <v>1</v>
      </c>
      <c r="L1547" s="261"/>
      <c r="M1547" s="262" t="s">
        <v>1</v>
      </c>
      <c r="N1547" s="263" t="s">
        <v>44</v>
      </c>
      <c r="O1547" s="78"/>
      <c r="P1547" s="207">
        <f>O1547*H1547</f>
        <v>0</v>
      </c>
      <c r="Q1547" s="207">
        <v>0</v>
      </c>
      <c r="R1547" s="207">
        <f>Q1547*H1547</f>
        <v>0</v>
      </c>
      <c r="S1547" s="207">
        <v>0</v>
      </c>
      <c r="T1547" s="208">
        <f>S1547*H1547</f>
        <v>0</v>
      </c>
      <c r="AR1547" s="16" t="s">
        <v>203</v>
      </c>
      <c r="AT1547" s="16" t="s">
        <v>298</v>
      </c>
      <c r="AU1547" s="16" t="s">
        <v>80</v>
      </c>
      <c r="AY1547" s="16" t="s">
        <v>141</v>
      </c>
      <c r="BE1547" s="209">
        <f>IF(N1547="základní",J1547,0)</f>
        <v>0</v>
      </c>
      <c r="BF1547" s="209">
        <f>IF(N1547="snížená",J1547,0)</f>
        <v>0</v>
      </c>
      <c r="BG1547" s="209">
        <f>IF(N1547="zákl. přenesená",J1547,0)</f>
        <v>0</v>
      </c>
      <c r="BH1547" s="209">
        <f>IF(N1547="sníž. přenesená",J1547,0)</f>
        <v>0</v>
      </c>
      <c r="BI1547" s="209">
        <f>IF(N1547="nulová",J1547,0)</f>
        <v>0</v>
      </c>
      <c r="BJ1547" s="16" t="s">
        <v>78</v>
      </c>
      <c r="BK1547" s="209">
        <f>ROUND(I1547*H1547,2)</f>
        <v>0</v>
      </c>
      <c r="BL1547" s="16" t="s">
        <v>148</v>
      </c>
      <c r="BM1547" s="16" t="s">
        <v>1453</v>
      </c>
    </row>
    <row r="1548" s="11" customFormat="1">
      <c r="B1548" s="210"/>
      <c r="C1548" s="211"/>
      <c r="D1548" s="212" t="s">
        <v>150</v>
      </c>
      <c r="E1548" s="213" t="s">
        <v>1</v>
      </c>
      <c r="F1548" s="214" t="s">
        <v>629</v>
      </c>
      <c r="G1548" s="211"/>
      <c r="H1548" s="213" t="s">
        <v>1</v>
      </c>
      <c r="I1548" s="215"/>
      <c r="J1548" s="211"/>
      <c r="K1548" s="211"/>
      <c r="L1548" s="216"/>
      <c r="M1548" s="217"/>
      <c r="N1548" s="218"/>
      <c r="O1548" s="218"/>
      <c r="P1548" s="218"/>
      <c r="Q1548" s="218"/>
      <c r="R1548" s="218"/>
      <c r="S1548" s="218"/>
      <c r="T1548" s="219"/>
      <c r="AT1548" s="220" t="s">
        <v>150</v>
      </c>
      <c r="AU1548" s="220" t="s">
        <v>80</v>
      </c>
      <c r="AV1548" s="11" t="s">
        <v>78</v>
      </c>
      <c r="AW1548" s="11" t="s">
        <v>35</v>
      </c>
      <c r="AX1548" s="11" t="s">
        <v>73</v>
      </c>
      <c r="AY1548" s="220" t="s">
        <v>141</v>
      </c>
    </row>
    <row r="1549" s="11" customFormat="1">
      <c r="B1549" s="210"/>
      <c r="C1549" s="211"/>
      <c r="D1549" s="212" t="s">
        <v>150</v>
      </c>
      <c r="E1549" s="213" t="s">
        <v>1</v>
      </c>
      <c r="F1549" s="214" t="s">
        <v>630</v>
      </c>
      <c r="G1549" s="211"/>
      <c r="H1549" s="213" t="s">
        <v>1</v>
      </c>
      <c r="I1549" s="215"/>
      <c r="J1549" s="211"/>
      <c r="K1549" s="211"/>
      <c r="L1549" s="216"/>
      <c r="M1549" s="217"/>
      <c r="N1549" s="218"/>
      <c r="O1549" s="218"/>
      <c r="P1549" s="218"/>
      <c r="Q1549" s="218"/>
      <c r="R1549" s="218"/>
      <c r="S1549" s="218"/>
      <c r="T1549" s="219"/>
      <c r="AT1549" s="220" t="s">
        <v>150</v>
      </c>
      <c r="AU1549" s="220" t="s">
        <v>80</v>
      </c>
      <c r="AV1549" s="11" t="s">
        <v>78</v>
      </c>
      <c r="AW1549" s="11" t="s">
        <v>35</v>
      </c>
      <c r="AX1549" s="11" t="s">
        <v>73</v>
      </c>
      <c r="AY1549" s="220" t="s">
        <v>141</v>
      </c>
    </row>
    <row r="1550" s="11" customFormat="1">
      <c r="B1550" s="210"/>
      <c r="C1550" s="211"/>
      <c r="D1550" s="212" t="s">
        <v>150</v>
      </c>
      <c r="E1550" s="213" t="s">
        <v>1</v>
      </c>
      <c r="F1550" s="214" t="s">
        <v>1313</v>
      </c>
      <c r="G1550" s="211"/>
      <c r="H1550" s="213" t="s">
        <v>1</v>
      </c>
      <c r="I1550" s="215"/>
      <c r="J1550" s="211"/>
      <c r="K1550" s="211"/>
      <c r="L1550" s="216"/>
      <c r="M1550" s="217"/>
      <c r="N1550" s="218"/>
      <c r="O1550" s="218"/>
      <c r="P1550" s="218"/>
      <c r="Q1550" s="218"/>
      <c r="R1550" s="218"/>
      <c r="S1550" s="218"/>
      <c r="T1550" s="219"/>
      <c r="AT1550" s="220" t="s">
        <v>150</v>
      </c>
      <c r="AU1550" s="220" t="s">
        <v>80</v>
      </c>
      <c r="AV1550" s="11" t="s">
        <v>78</v>
      </c>
      <c r="AW1550" s="11" t="s">
        <v>35</v>
      </c>
      <c r="AX1550" s="11" t="s">
        <v>73</v>
      </c>
      <c r="AY1550" s="220" t="s">
        <v>141</v>
      </c>
    </row>
    <row r="1551" s="11" customFormat="1">
      <c r="B1551" s="210"/>
      <c r="C1551" s="211"/>
      <c r="D1551" s="212" t="s">
        <v>150</v>
      </c>
      <c r="E1551" s="213" t="s">
        <v>1</v>
      </c>
      <c r="F1551" s="214" t="s">
        <v>1314</v>
      </c>
      <c r="G1551" s="211"/>
      <c r="H1551" s="213" t="s">
        <v>1</v>
      </c>
      <c r="I1551" s="215"/>
      <c r="J1551" s="211"/>
      <c r="K1551" s="211"/>
      <c r="L1551" s="216"/>
      <c r="M1551" s="217"/>
      <c r="N1551" s="218"/>
      <c r="O1551" s="218"/>
      <c r="P1551" s="218"/>
      <c r="Q1551" s="218"/>
      <c r="R1551" s="218"/>
      <c r="S1551" s="218"/>
      <c r="T1551" s="219"/>
      <c r="AT1551" s="220" t="s">
        <v>150</v>
      </c>
      <c r="AU1551" s="220" t="s">
        <v>80</v>
      </c>
      <c r="AV1551" s="11" t="s">
        <v>78</v>
      </c>
      <c r="AW1551" s="11" t="s">
        <v>35</v>
      </c>
      <c r="AX1551" s="11" t="s">
        <v>73</v>
      </c>
      <c r="AY1551" s="220" t="s">
        <v>141</v>
      </c>
    </row>
    <row r="1552" s="11" customFormat="1">
      <c r="B1552" s="210"/>
      <c r="C1552" s="211"/>
      <c r="D1552" s="212" t="s">
        <v>150</v>
      </c>
      <c r="E1552" s="213" t="s">
        <v>1</v>
      </c>
      <c r="F1552" s="214" t="s">
        <v>631</v>
      </c>
      <c r="G1552" s="211"/>
      <c r="H1552" s="213" t="s">
        <v>1</v>
      </c>
      <c r="I1552" s="215"/>
      <c r="J1552" s="211"/>
      <c r="K1552" s="211"/>
      <c r="L1552" s="216"/>
      <c r="M1552" s="217"/>
      <c r="N1552" s="218"/>
      <c r="O1552" s="218"/>
      <c r="P1552" s="218"/>
      <c r="Q1552" s="218"/>
      <c r="R1552" s="218"/>
      <c r="S1552" s="218"/>
      <c r="T1552" s="219"/>
      <c r="AT1552" s="220" t="s">
        <v>150</v>
      </c>
      <c r="AU1552" s="220" t="s">
        <v>80</v>
      </c>
      <c r="AV1552" s="11" t="s">
        <v>78</v>
      </c>
      <c r="AW1552" s="11" t="s">
        <v>35</v>
      </c>
      <c r="AX1552" s="11" t="s">
        <v>73</v>
      </c>
      <c r="AY1552" s="220" t="s">
        <v>141</v>
      </c>
    </row>
    <row r="1553" s="11" customFormat="1">
      <c r="B1553" s="210"/>
      <c r="C1553" s="211"/>
      <c r="D1553" s="212" t="s">
        <v>150</v>
      </c>
      <c r="E1553" s="213" t="s">
        <v>1</v>
      </c>
      <c r="F1553" s="214" t="s">
        <v>1315</v>
      </c>
      <c r="G1553" s="211"/>
      <c r="H1553" s="213" t="s">
        <v>1</v>
      </c>
      <c r="I1553" s="215"/>
      <c r="J1553" s="211"/>
      <c r="K1553" s="211"/>
      <c r="L1553" s="216"/>
      <c r="M1553" s="217"/>
      <c r="N1553" s="218"/>
      <c r="O1553" s="218"/>
      <c r="P1553" s="218"/>
      <c r="Q1553" s="218"/>
      <c r="R1553" s="218"/>
      <c r="S1553" s="218"/>
      <c r="T1553" s="219"/>
      <c r="AT1553" s="220" t="s">
        <v>150</v>
      </c>
      <c r="AU1553" s="220" t="s">
        <v>80</v>
      </c>
      <c r="AV1553" s="11" t="s">
        <v>78</v>
      </c>
      <c r="AW1553" s="11" t="s">
        <v>35</v>
      </c>
      <c r="AX1553" s="11" t="s">
        <v>73</v>
      </c>
      <c r="AY1553" s="220" t="s">
        <v>141</v>
      </c>
    </row>
    <row r="1554" s="12" customFormat="1">
      <c r="B1554" s="221"/>
      <c r="C1554" s="222"/>
      <c r="D1554" s="212" t="s">
        <v>150</v>
      </c>
      <c r="E1554" s="223" t="s">
        <v>1</v>
      </c>
      <c r="F1554" s="224" t="s">
        <v>965</v>
      </c>
      <c r="G1554" s="222"/>
      <c r="H1554" s="225">
        <v>123</v>
      </c>
      <c r="I1554" s="226"/>
      <c r="J1554" s="222"/>
      <c r="K1554" s="222"/>
      <c r="L1554" s="227"/>
      <c r="M1554" s="228"/>
      <c r="N1554" s="229"/>
      <c r="O1554" s="229"/>
      <c r="P1554" s="229"/>
      <c r="Q1554" s="229"/>
      <c r="R1554" s="229"/>
      <c r="S1554" s="229"/>
      <c r="T1554" s="230"/>
      <c r="AT1554" s="231" t="s">
        <v>150</v>
      </c>
      <c r="AU1554" s="231" t="s">
        <v>80</v>
      </c>
      <c r="AV1554" s="12" t="s">
        <v>80</v>
      </c>
      <c r="AW1554" s="12" t="s">
        <v>35</v>
      </c>
      <c r="AX1554" s="12" t="s">
        <v>78</v>
      </c>
      <c r="AY1554" s="231" t="s">
        <v>141</v>
      </c>
    </row>
    <row r="1555" s="1" customFormat="1" ht="14.4" customHeight="1">
      <c r="B1555" s="37"/>
      <c r="C1555" s="254" t="s">
        <v>1454</v>
      </c>
      <c r="D1555" s="254" t="s">
        <v>298</v>
      </c>
      <c r="E1555" s="255" t="s">
        <v>1455</v>
      </c>
      <c r="F1555" s="256" t="s">
        <v>1456</v>
      </c>
      <c r="G1555" s="257" t="s">
        <v>891</v>
      </c>
      <c r="H1555" s="258">
        <v>40</v>
      </c>
      <c r="I1555" s="259"/>
      <c r="J1555" s="260">
        <f>ROUND(I1555*H1555,2)</f>
        <v>0</v>
      </c>
      <c r="K1555" s="256" t="s">
        <v>1</v>
      </c>
      <c r="L1555" s="261"/>
      <c r="M1555" s="262" t="s">
        <v>1</v>
      </c>
      <c r="N1555" s="263" t="s">
        <v>44</v>
      </c>
      <c r="O1555" s="78"/>
      <c r="P1555" s="207">
        <f>O1555*H1555</f>
        <v>0</v>
      </c>
      <c r="Q1555" s="207">
        <v>0</v>
      </c>
      <c r="R1555" s="207">
        <f>Q1555*H1555</f>
        <v>0</v>
      </c>
      <c r="S1555" s="207">
        <v>0</v>
      </c>
      <c r="T1555" s="208">
        <f>S1555*H1555</f>
        <v>0</v>
      </c>
      <c r="AR1555" s="16" t="s">
        <v>203</v>
      </c>
      <c r="AT1555" s="16" t="s">
        <v>298</v>
      </c>
      <c r="AU1555" s="16" t="s">
        <v>80</v>
      </c>
      <c r="AY1555" s="16" t="s">
        <v>141</v>
      </c>
      <c r="BE1555" s="209">
        <f>IF(N1555="základní",J1555,0)</f>
        <v>0</v>
      </c>
      <c r="BF1555" s="209">
        <f>IF(N1555="snížená",J1555,0)</f>
        <v>0</v>
      </c>
      <c r="BG1555" s="209">
        <f>IF(N1555="zákl. přenesená",J1555,0)</f>
        <v>0</v>
      </c>
      <c r="BH1555" s="209">
        <f>IF(N1555="sníž. přenesená",J1555,0)</f>
        <v>0</v>
      </c>
      <c r="BI1555" s="209">
        <f>IF(N1555="nulová",J1555,0)</f>
        <v>0</v>
      </c>
      <c r="BJ1555" s="16" t="s">
        <v>78</v>
      </c>
      <c r="BK1555" s="209">
        <f>ROUND(I1555*H1555,2)</f>
        <v>0</v>
      </c>
      <c r="BL1555" s="16" t="s">
        <v>148</v>
      </c>
      <c r="BM1555" s="16" t="s">
        <v>1457</v>
      </c>
    </row>
    <row r="1556" s="11" customFormat="1">
      <c r="B1556" s="210"/>
      <c r="C1556" s="211"/>
      <c r="D1556" s="212" t="s">
        <v>150</v>
      </c>
      <c r="E1556" s="213" t="s">
        <v>1</v>
      </c>
      <c r="F1556" s="214" t="s">
        <v>629</v>
      </c>
      <c r="G1556" s="211"/>
      <c r="H1556" s="213" t="s">
        <v>1</v>
      </c>
      <c r="I1556" s="215"/>
      <c r="J1556" s="211"/>
      <c r="K1556" s="211"/>
      <c r="L1556" s="216"/>
      <c r="M1556" s="217"/>
      <c r="N1556" s="218"/>
      <c r="O1556" s="218"/>
      <c r="P1556" s="218"/>
      <c r="Q1556" s="218"/>
      <c r="R1556" s="218"/>
      <c r="S1556" s="218"/>
      <c r="T1556" s="219"/>
      <c r="AT1556" s="220" t="s">
        <v>150</v>
      </c>
      <c r="AU1556" s="220" t="s">
        <v>80</v>
      </c>
      <c r="AV1556" s="11" t="s">
        <v>78</v>
      </c>
      <c r="AW1556" s="11" t="s">
        <v>35</v>
      </c>
      <c r="AX1556" s="11" t="s">
        <v>73</v>
      </c>
      <c r="AY1556" s="220" t="s">
        <v>141</v>
      </c>
    </row>
    <row r="1557" s="11" customFormat="1">
      <c r="B1557" s="210"/>
      <c r="C1557" s="211"/>
      <c r="D1557" s="212" t="s">
        <v>150</v>
      </c>
      <c r="E1557" s="213" t="s">
        <v>1</v>
      </c>
      <c r="F1557" s="214" t="s">
        <v>630</v>
      </c>
      <c r="G1557" s="211"/>
      <c r="H1557" s="213" t="s">
        <v>1</v>
      </c>
      <c r="I1557" s="215"/>
      <c r="J1557" s="211"/>
      <c r="K1557" s="211"/>
      <c r="L1557" s="216"/>
      <c r="M1557" s="217"/>
      <c r="N1557" s="218"/>
      <c r="O1557" s="218"/>
      <c r="P1557" s="218"/>
      <c r="Q1557" s="218"/>
      <c r="R1557" s="218"/>
      <c r="S1557" s="218"/>
      <c r="T1557" s="219"/>
      <c r="AT1557" s="220" t="s">
        <v>150</v>
      </c>
      <c r="AU1557" s="220" t="s">
        <v>80</v>
      </c>
      <c r="AV1557" s="11" t="s">
        <v>78</v>
      </c>
      <c r="AW1557" s="11" t="s">
        <v>35</v>
      </c>
      <c r="AX1557" s="11" t="s">
        <v>73</v>
      </c>
      <c r="AY1557" s="220" t="s">
        <v>141</v>
      </c>
    </row>
    <row r="1558" s="11" customFormat="1">
      <c r="B1558" s="210"/>
      <c r="C1558" s="211"/>
      <c r="D1558" s="212" t="s">
        <v>150</v>
      </c>
      <c r="E1558" s="213" t="s">
        <v>1</v>
      </c>
      <c r="F1558" s="214" t="s">
        <v>1313</v>
      </c>
      <c r="G1558" s="211"/>
      <c r="H1558" s="213" t="s">
        <v>1</v>
      </c>
      <c r="I1558" s="215"/>
      <c r="J1558" s="211"/>
      <c r="K1558" s="211"/>
      <c r="L1558" s="216"/>
      <c r="M1558" s="217"/>
      <c r="N1558" s="218"/>
      <c r="O1558" s="218"/>
      <c r="P1558" s="218"/>
      <c r="Q1558" s="218"/>
      <c r="R1558" s="218"/>
      <c r="S1558" s="218"/>
      <c r="T1558" s="219"/>
      <c r="AT1558" s="220" t="s">
        <v>150</v>
      </c>
      <c r="AU1558" s="220" t="s">
        <v>80</v>
      </c>
      <c r="AV1558" s="11" t="s">
        <v>78</v>
      </c>
      <c r="AW1558" s="11" t="s">
        <v>35</v>
      </c>
      <c r="AX1558" s="11" t="s">
        <v>73</v>
      </c>
      <c r="AY1558" s="220" t="s">
        <v>141</v>
      </c>
    </row>
    <row r="1559" s="11" customFormat="1">
      <c r="B1559" s="210"/>
      <c r="C1559" s="211"/>
      <c r="D1559" s="212" t="s">
        <v>150</v>
      </c>
      <c r="E1559" s="213" t="s">
        <v>1</v>
      </c>
      <c r="F1559" s="214" t="s">
        <v>1314</v>
      </c>
      <c r="G1559" s="211"/>
      <c r="H1559" s="213" t="s">
        <v>1</v>
      </c>
      <c r="I1559" s="215"/>
      <c r="J1559" s="211"/>
      <c r="K1559" s="211"/>
      <c r="L1559" s="216"/>
      <c r="M1559" s="217"/>
      <c r="N1559" s="218"/>
      <c r="O1559" s="218"/>
      <c r="P1559" s="218"/>
      <c r="Q1559" s="218"/>
      <c r="R1559" s="218"/>
      <c r="S1559" s="218"/>
      <c r="T1559" s="219"/>
      <c r="AT1559" s="220" t="s">
        <v>150</v>
      </c>
      <c r="AU1559" s="220" t="s">
        <v>80</v>
      </c>
      <c r="AV1559" s="11" t="s">
        <v>78</v>
      </c>
      <c r="AW1559" s="11" t="s">
        <v>35</v>
      </c>
      <c r="AX1559" s="11" t="s">
        <v>73</v>
      </c>
      <c r="AY1559" s="220" t="s">
        <v>141</v>
      </c>
    </row>
    <row r="1560" s="11" customFormat="1">
      <c r="B1560" s="210"/>
      <c r="C1560" s="211"/>
      <c r="D1560" s="212" t="s">
        <v>150</v>
      </c>
      <c r="E1560" s="213" t="s">
        <v>1</v>
      </c>
      <c r="F1560" s="214" t="s">
        <v>631</v>
      </c>
      <c r="G1560" s="211"/>
      <c r="H1560" s="213" t="s">
        <v>1</v>
      </c>
      <c r="I1560" s="215"/>
      <c r="J1560" s="211"/>
      <c r="K1560" s="211"/>
      <c r="L1560" s="216"/>
      <c r="M1560" s="217"/>
      <c r="N1560" s="218"/>
      <c r="O1560" s="218"/>
      <c r="P1560" s="218"/>
      <c r="Q1560" s="218"/>
      <c r="R1560" s="218"/>
      <c r="S1560" s="218"/>
      <c r="T1560" s="219"/>
      <c r="AT1560" s="220" t="s">
        <v>150</v>
      </c>
      <c r="AU1560" s="220" t="s">
        <v>80</v>
      </c>
      <c r="AV1560" s="11" t="s">
        <v>78</v>
      </c>
      <c r="AW1560" s="11" t="s">
        <v>35</v>
      </c>
      <c r="AX1560" s="11" t="s">
        <v>73</v>
      </c>
      <c r="AY1560" s="220" t="s">
        <v>141</v>
      </c>
    </row>
    <row r="1561" s="11" customFormat="1">
      <c r="B1561" s="210"/>
      <c r="C1561" s="211"/>
      <c r="D1561" s="212" t="s">
        <v>150</v>
      </c>
      <c r="E1561" s="213" t="s">
        <v>1</v>
      </c>
      <c r="F1561" s="214" t="s">
        <v>1315</v>
      </c>
      <c r="G1561" s="211"/>
      <c r="H1561" s="213" t="s">
        <v>1</v>
      </c>
      <c r="I1561" s="215"/>
      <c r="J1561" s="211"/>
      <c r="K1561" s="211"/>
      <c r="L1561" s="216"/>
      <c r="M1561" s="217"/>
      <c r="N1561" s="218"/>
      <c r="O1561" s="218"/>
      <c r="P1561" s="218"/>
      <c r="Q1561" s="218"/>
      <c r="R1561" s="218"/>
      <c r="S1561" s="218"/>
      <c r="T1561" s="219"/>
      <c r="AT1561" s="220" t="s">
        <v>150</v>
      </c>
      <c r="AU1561" s="220" t="s">
        <v>80</v>
      </c>
      <c r="AV1561" s="11" t="s">
        <v>78</v>
      </c>
      <c r="AW1561" s="11" t="s">
        <v>35</v>
      </c>
      <c r="AX1561" s="11" t="s">
        <v>73</v>
      </c>
      <c r="AY1561" s="220" t="s">
        <v>141</v>
      </c>
    </row>
    <row r="1562" s="12" customFormat="1">
      <c r="B1562" s="221"/>
      <c r="C1562" s="222"/>
      <c r="D1562" s="212" t="s">
        <v>150</v>
      </c>
      <c r="E1562" s="223" t="s">
        <v>1</v>
      </c>
      <c r="F1562" s="224" t="s">
        <v>498</v>
      </c>
      <c r="G1562" s="222"/>
      <c r="H1562" s="225">
        <v>40</v>
      </c>
      <c r="I1562" s="226"/>
      <c r="J1562" s="222"/>
      <c r="K1562" s="222"/>
      <c r="L1562" s="227"/>
      <c r="M1562" s="228"/>
      <c r="N1562" s="229"/>
      <c r="O1562" s="229"/>
      <c r="P1562" s="229"/>
      <c r="Q1562" s="229"/>
      <c r="R1562" s="229"/>
      <c r="S1562" s="229"/>
      <c r="T1562" s="230"/>
      <c r="AT1562" s="231" t="s">
        <v>150</v>
      </c>
      <c r="AU1562" s="231" t="s">
        <v>80</v>
      </c>
      <c r="AV1562" s="12" t="s">
        <v>80</v>
      </c>
      <c r="AW1562" s="12" t="s">
        <v>35</v>
      </c>
      <c r="AX1562" s="12" t="s">
        <v>78</v>
      </c>
      <c r="AY1562" s="231" t="s">
        <v>141</v>
      </c>
    </row>
    <row r="1563" s="1" customFormat="1" ht="14.4" customHeight="1">
      <c r="B1563" s="37"/>
      <c r="C1563" s="254" t="s">
        <v>1458</v>
      </c>
      <c r="D1563" s="254" t="s">
        <v>298</v>
      </c>
      <c r="E1563" s="255" t="s">
        <v>1459</v>
      </c>
      <c r="F1563" s="256" t="s">
        <v>1460</v>
      </c>
      <c r="G1563" s="257" t="s">
        <v>891</v>
      </c>
      <c r="H1563" s="258">
        <v>38</v>
      </c>
      <c r="I1563" s="259"/>
      <c r="J1563" s="260">
        <f>ROUND(I1563*H1563,2)</f>
        <v>0</v>
      </c>
      <c r="K1563" s="256" t="s">
        <v>1</v>
      </c>
      <c r="L1563" s="261"/>
      <c r="M1563" s="262" t="s">
        <v>1</v>
      </c>
      <c r="N1563" s="263" t="s">
        <v>44</v>
      </c>
      <c r="O1563" s="78"/>
      <c r="P1563" s="207">
        <f>O1563*H1563</f>
        <v>0</v>
      </c>
      <c r="Q1563" s="207">
        <v>0</v>
      </c>
      <c r="R1563" s="207">
        <f>Q1563*H1563</f>
        <v>0</v>
      </c>
      <c r="S1563" s="207">
        <v>0</v>
      </c>
      <c r="T1563" s="208">
        <f>S1563*H1563</f>
        <v>0</v>
      </c>
      <c r="AR1563" s="16" t="s">
        <v>203</v>
      </c>
      <c r="AT1563" s="16" t="s">
        <v>298</v>
      </c>
      <c r="AU1563" s="16" t="s">
        <v>80</v>
      </c>
      <c r="AY1563" s="16" t="s">
        <v>141</v>
      </c>
      <c r="BE1563" s="209">
        <f>IF(N1563="základní",J1563,0)</f>
        <v>0</v>
      </c>
      <c r="BF1563" s="209">
        <f>IF(N1563="snížená",J1563,0)</f>
        <v>0</v>
      </c>
      <c r="BG1563" s="209">
        <f>IF(N1563="zákl. přenesená",J1563,0)</f>
        <v>0</v>
      </c>
      <c r="BH1563" s="209">
        <f>IF(N1563="sníž. přenesená",J1563,0)</f>
        <v>0</v>
      </c>
      <c r="BI1563" s="209">
        <f>IF(N1563="nulová",J1563,0)</f>
        <v>0</v>
      </c>
      <c r="BJ1563" s="16" t="s">
        <v>78</v>
      </c>
      <c r="BK1563" s="209">
        <f>ROUND(I1563*H1563,2)</f>
        <v>0</v>
      </c>
      <c r="BL1563" s="16" t="s">
        <v>148</v>
      </c>
      <c r="BM1563" s="16" t="s">
        <v>1461</v>
      </c>
    </row>
    <row r="1564" s="11" customFormat="1">
      <c r="B1564" s="210"/>
      <c r="C1564" s="211"/>
      <c r="D1564" s="212" t="s">
        <v>150</v>
      </c>
      <c r="E1564" s="213" t="s">
        <v>1</v>
      </c>
      <c r="F1564" s="214" t="s">
        <v>629</v>
      </c>
      <c r="G1564" s="211"/>
      <c r="H1564" s="213" t="s">
        <v>1</v>
      </c>
      <c r="I1564" s="215"/>
      <c r="J1564" s="211"/>
      <c r="K1564" s="211"/>
      <c r="L1564" s="216"/>
      <c r="M1564" s="217"/>
      <c r="N1564" s="218"/>
      <c r="O1564" s="218"/>
      <c r="P1564" s="218"/>
      <c r="Q1564" s="218"/>
      <c r="R1564" s="218"/>
      <c r="S1564" s="218"/>
      <c r="T1564" s="219"/>
      <c r="AT1564" s="220" t="s">
        <v>150</v>
      </c>
      <c r="AU1564" s="220" t="s">
        <v>80</v>
      </c>
      <c r="AV1564" s="11" t="s">
        <v>78</v>
      </c>
      <c r="AW1564" s="11" t="s">
        <v>35</v>
      </c>
      <c r="AX1564" s="11" t="s">
        <v>73</v>
      </c>
      <c r="AY1564" s="220" t="s">
        <v>141</v>
      </c>
    </row>
    <row r="1565" s="11" customFormat="1">
      <c r="B1565" s="210"/>
      <c r="C1565" s="211"/>
      <c r="D1565" s="212" t="s">
        <v>150</v>
      </c>
      <c r="E1565" s="213" t="s">
        <v>1</v>
      </c>
      <c r="F1565" s="214" t="s">
        <v>630</v>
      </c>
      <c r="G1565" s="211"/>
      <c r="H1565" s="213" t="s">
        <v>1</v>
      </c>
      <c r="I1565" s="215"/>
      <c r="J1565" s="211"/>
      <c r="K1565" s="211"/>
      <c r="L1565" s="216"/>
      <c r="M1565" s="217"/>
      <c r="N1565" s="218"/>
      <c r="O1565" s="218"/>
      <c r="P1565" s="218"/>
      <c r="Q1565" s="218"/>
      <c r="R1565" s="218"/>
      <c r="S1565" s="218"/>
      <c r="T1565" s="219"/>
      <c r="AT1565" s="220" t="s">
        <v>150</v>
      </c>
      <c r="AU1565" s="220" t="s">
        <v>80</v>
      </c>
      <c r="AV1565" s="11" t="s">
        <v>78</v>
      </c>
      <c r="AW1565" s="11" t="s">
        <v>35</v>
      </c>
      <c r="AX1565" s="11" t="s">
        <v>73</v>
      </c>
      <c r="AY1565" s="220" t="s">
        <v>141</v>
      </c>
    </row>
    <row r="1566" s="11" customFormat="1">
      <c r="B1566" s="210"/>
      <c r="C1566" s="211"/>
      <c r="D1566" s="212" t="s">
        <v>150</v>
      </c>
      <c r="E1566" s="213" t="s">
        <v>1</v>
      </c>
      <c r="F1566" s="214" t="s">
        <v>1313</v>
      </c>
      <c r="G1566" s="211"/>
      <c r="H1566" s="213" t="s">
        <v>1</v>
      </c>
      <c r="I1566" s="215"/>
      <c r="J1566" s="211"/>
      <c r="K1566" s="211"/>
      <c r="L1566" s="216"/>
      <c r="M1566" s="217"/>
      <c r="N1566" s="218"/>
      <c r="O1566" s="218"/>
      <c r="P1566" s="218"/>
      <c r="Q1566" s="218"/>
      <c r="R1566" s="218"/>
      <c r="S1566" s="218"/>
      <c r="T1566" s="219"/>
      <c r="AT1566" s="220" t="s">
        <v>150</v>
      </c>
      <c r="AU1566" s="220" t="s">
        <v>80</v>
      </c>
      <c r="AV1566" s="11" t="s">
        <v>78</v>
      </c>
      <c r="AW1566" s="11" t="s">
        <v>35</v>
      </c>
      <c r="AX1566" s="11" t="s">
        <v>73</v>
      </c>
      <c r="AY1566" s="220" t="s">
        <v>141</v>
      </c>
    </row>
    <row r="1567" s="11" customFormat="1">
      <c r="B1567" s="210"/>
      <c r="C1567" s="211"/>
      <c r="D1567" s="212" t="s">
        <v>150</v>
      </c>
      <c r="E1567" s="213" t="s">
        <v>1</v>
      </c>
      <c r="F1567" s="214" t="s">
        <v>1314</v>
      </c>
      <c r="G1567" s="211"/>
      <c r="H1567" s="213" t="s">
        <v>1</v>
      </c>
      <c r="I1567" s="215"/>
      <c r="J1567" s="211"/>
      <c r="K1567" s="211"/>
      <c r="L1567" s="216"/>
      <c r="M1567" s="217"/>
      <c r="N1567" s="218"/>
      <c r="O1567" s="218"/>
      <c r="P1567" s="218"/>
      <c r="Q1567" s="218"/>
      <c r="R1567" s="218"/>
      <c r="S1567" s="218"/>
      <c r="T1567" s="219"/>
      <c r="AT1567" s="220" t="s">
        <v>150</v>
      </c>
      <c r="AU1567" s="220" t="s">
        <v>80</v>
      </c>
      <c r="AV1567" s="11" t="s">
        <v>78</v>
      </c>
      <c r="AW1567" s="11" t="s">
        <v>35</v>
      </c>
      <c r="AX1567" s="11" t="s">
        <v>73</v>
      </c>
      <c r="AY1567" s="220" t="s">
        <v>141</v>
      </c>
    </row>
    <row r="1568" s="11" customFormat="1">
      <c r="B1568" s="210"/>
      <c r="C1568" s="211"/>
      <c r="D1568" s="212" t="s">
        <v>150</v>
      </c>
      <c r="E1568" s="213" t="s">
        <v>1</v>
      </c>
      <c r="F1568" s="214" t="s">
        <v>631</v>
      </c>
      <c r="G1568" s="211"/>
      <c r="H1568" s="213" t="s">
        <v>1</v>
      </c>
      <c r="I1568" s="215"/>
      <c r="J1568" s="211"/>
      <c r="K1568" s="211"/>
      <c r="L1568" s="216"/>
      <c r="M1568" s="217"/>
      <c r="N1568" s="218"/>
      <c r="O1568" s="218"/>
      <c r="P1568" s="218"/>
      <c r="Q1568" s="218"/>
      <c r="R1568" s="218"/>
      <c r="S1568" s="218"/>
      <c r="T1568" s="219"/>
      <c r="AT1568" s="220" t="s">
        <v>150</v>
      </c>
      <c r="AU1568" s="220" t="s">
        <v>80</v>
      </c>
      <c r="AV1568" s="11" t="s">
        <v>78</v>
      </c>
      <c r="AW1568" s="11" t="s">
        <v>35</v>
      </c>
      <c r="AX1568" s="11" t="s">
        <v>73</v>
      </c>
      <c r="AY1568" s="220" t="s">
        <v>141</v>
      </c>
    </row>
    <row r="1569" s="11" customFormat="1">
      <c r="B1569" s="210"/>
      <c r="C1569" s="211"/>
      <c r="D1569" s="212" t="s">
        <v>150</v>
      </c>
      <c r="E1569" s="213" t="s">
        <v>1</v>
      </c>
      <c r="F1569" s="214" t="s">
        <v>1315</v>
      </c>
      <c r="G1569" s="211"/>
      <c r="H1569" s="213" t="s">
        <v>1</v>
      </c>
      <c r="I1569" s="215"/>
      <c r="J1569" s="211"/>
      <c r="K1569" s="211"/>
      <c r="L1569" s="216"/>
      <c r="M1569" s="217"/>
      <c r="N1569" s="218"/>
      <c r="O1569" s="218"/>
      <c r="P1569" s="218"/>
      <c r="Q1569" s="218"/>
      <c r="R1569" s="218"/>
      <c r="S1569" s="218"/>
      <c r="T1569" s="219"/>
      <c r="AT1569" s="220" t="s">
        <v>150</v>
      </c>
      <c r="AU1569" s="220" t="s">
        <v>80</v>
      </c>
      <c r="AV1569" s="11" t="s">
        <v>78</v>
      </c>
      <c r="AW1569" s="11" t="s">
        <v>35</v>
      </c>
      <c r="AX1569" s="11" t="s">
        <v>73</v>
      </c>
      <c r="AY1569" s="220" t="s">
        <v>141</v>
      </c>
    </row>
    <row r="1570" s="12" customFormat="1">
      <c r="B1570" s="221"/>
      <c r="C1570" s="222"/>
      <c r="D1570" s="212" t="s">
        <v>150</v>
      </c>
      <c r="E1570" s="223" t="s">
        <v>1</v>
      </c>
      <c r="F1570" s="224" t="s">
        <v>490</v>
      </c>
      <c r="G1570" s="222"/>
      <c r="H1570" s="225">
        <v>38</v>
      </c>
      <c r="I1570" s="226"/>
      <c r="J1570" s="222"/>
      <c r="K1570" s="222"/>
      <c r="L1570" s="227"/>
      <c r="M1570" s="228"/>
      <c r="N1570" s="229"/>
      <c r="O1570" s="229"/>
      <c r="P1570" s="229"/>
      <c r="Q1570" s="229"/>
      <c r="R1570" s="229"/>
      <c r="S1570" s="229"/>
      <c r="T1570" s="230"/>
      <c r="AT1570" s="231" t="s">
        <v>150</v>
      </c>
      <c r="AU1570" s="231" t="s">
        <v>80</v>
      </c>
      <c r="AV1570" s="12" t="s">
        <v>80</v>
      </c>
      <c r="AW1570" s="12" t="s">
        <v>35</v>
      </c>
      <c r="AX1570" s="12" t="s">
        <v>78</v>
      </c>
      <c r="AY1570" s="231" t="s">
        <v>141</v>
      </c>
    </row>
    <row r="1571" s="1" customFormat="1" ht="14.4" customHeight="1">
      <c r="B1571" s="37"/>
      <c r="C1571" s="254" t="s">
        <v>1462</v>
      </c>
      <c r="D1571" s="254" t="s">
        <v>298</v>
      </c>
      <c r="E1571" s="255" t="s">
        <v>1463</v>
      </c>
      <c r="F1571" s="256" t="s">
        <v>1464</v>
      </c>
      <c r="G1571" s="257" t="s">
        <v>430</v>
      </c>
      <c r="H1571" s="258">
        <v>6</v>
      </c>
      <c r="I1571" s="259"/>
      <c r="J1571" s="260">
        <f>ROUND(I1571*H1571,2)</f>
        <v>0</v>
      </c>
      <c r="K1571" s="256" t="s">
        <v>1</v>
      </c>
      <c r="L1571" s="261"/>
      <c r="M1571" s="262" t="s">
        <v>1</v>
      </c>
      <c r="N1571" s="263" t="s">
        <v>44</v>
      </c>
      <c r="O1571" s="78"/>
      <c r="P1571" s="207">
        <f>O1571*H1571</f>
        <v>0</v>
      </c>
      <c r="Q1571" s="207">
        <v>0</v>
      </c>
      <c r="R1571" s="207">
        <f>Q1571*H1571</f>
        <v>0</v>
      </c>
      <c r="S1571" s="207">
        <v>0</v>
      </c>
      <c r="T1571" s="208">
        <f>S1571*H1571</f>
        <v>0</v>
      </c>
      <c r="AR1571" s="16" t="s">
        <v>203</v>
      </c>
      <c r="AT1571" s="16" t="s">
        <v>298</v>
      </c>
      <c r="AU1571" s="16" t="s">
        <v>80</v>
      </c>
      <c r="AY1571" s="16" t="s">
        <v>141</v>
      </c>
      <c r="BE1571" s="209">
        <f>IF(N1571="základní",J1571,0)</f>
        <v>0</v>
      </c>
      <c r="BF1571" s="209">
        <f>IF(N1571="snížená",J1571,0)</f>
        <v>0</v>
      </c>
      <c r="BG1571" s="209">
        <f>IF(N1571="zákl. přenesená",J1571,0)</f>
        <v>0</v>
      </c>
      <c r="BH1571" s="209">
        <f>IF(N1571="sníž. přenesená",J1571,0)</f>
        <v>0</v>
      </c>
      <c r="BI1571" s="209">
        <f>IF(N1571="nulová",J1571,0)</f>
        <v>0</v>
      </c>
      <c r="BJ1571" s="16" t="s">
        <v>78</v>
      </c>
      <c r="BK1571" s="209">
        <f>ROUND(I1571*H1571,2)</f>
        <v>0</v>
      </c>
      <c r="BL1571" s="16" t="s">
        <v>148</v>
      </c>
      <c r="BM1571" s="16" t="s">
        <v>1465</v>
      </c>
    </row>
    <row r="1572" s="11" customFormat="1">
      <c r="B1572" s="210"/>
      <c r="C1572" s="211"/>
      <c r="D1572" s="212" t="s">
        <v>150</v>
      </c>
      <c r="E1572" s="213" t="s">
        <v>1</v>
      </c>
      <c r="F1572" s="214" t="s">
        <v>629</v>
      </c>
      <c r="G1572" s="211"/>
      <c r="H1572" s="213" t="s">
        <v>1</v>
      </c>
      <c r="I1572" s="215"/>
      <c r="J1572" s="211"/>
      <c r="K1572" s="211"/>
      <c r="L1572" s="216"/>
      <c r="M1572" s="217"/>
      <c r="N1572" s="218"/>
      <c r="O1572" s="218"/>
      <c r="P1572" s="218"/>
      <c r="Q1572" s="218"/>
      <c r="R1572" s="218"/>
      <c r="S1572" s="218"/>
      <c r="T1572" s="219"/>
      <c r="AT1572" s="220" t="s">
        <v>150</v>
      </c>
      <c r="AU1572" s="220" t="s">
        <v>80</v>
      </c>
      <c r="AV1572" s="11" t="s">
        <v>78</v>
      </c>
      <c r="AW1572" s="11" t="s">
        <v>35</v>
      </c>
      <c r="AX1572" s="11" t="s">
        <v>73</v>
      </c>
      <c r="AY1572" s="220" t="s">
        <v>141</v>
      </c>
    </row>
    <row r="1573" s="11" customFormat="1">
      <c r="B1573" s="210"/>
      <c r="C1573" s="211"/>
      <c r="D1573" s="212" t="s">
        <v>150</v>
      </c>
      <c r="E1573" s="213" t="s">
        <v>1</v>
      </c>
      <c r="F1573" s="214" t="s">
        <v>630</v>
      </c>
      <c r="G1573" s="211"/>
      <c r="H1573" s="213" t="s">
        <v>1</v>
      </c>
      <c r="I1573" s="215"/>
      <c r="J1573" s="211"/>
      <c r="K1573" s="211"/>
      <c r="L1573" s="216"/>
      <c r="M1573" s="217"/>
      <c r="N1573" s="218"/>
      <c r="O1573" s="218"/>
      <c r="P1573" s="218"/>
      <c r="Q1573" s="218"/>
      <c r="R1573" s="218"/>
      <c r="S1573" s="218"/>
      <c r="T1573" s="219"/>
      <c r="AT1573" s="220" t="s">
        <v>150</v>
      </c>
      <c r="AU1573" s="220" t="s">
        <v>80</v>
      </c>
      <c r="AV1573" s="11" t="s">
        <v>78</v>
      </c>
      <c r="AW1573" s="11" t="s">
        <v>35</v>
      </c>
      <c r="AX1573" s="11" t="s">
        <v>73</v>
      </c>
      <c r="AY1573" s="220" t="s">
        <v>141</v>
      </c>
    </row>
    <row r="1574" s="11" customFormat="1">
      <c r="B1574" s="210"/>
      <c r="C1574" s="211"/>
      <c r="D1574" s="212" t="s">
        <v>150</v>
      </c>
      <c r="E1574" s="213" t="s">
        <v>1</v>
      </c>
      <c r="F1574" s="214" t="s">
        <v>1313</v>
      </c>
      <c r="G1574" s="211"/>
      <c r="H1574" s="213" t="s">
        <v>1</v>
      </c>
      <c r="I1574" s="215"/>
      <c r="J1574" s="211"/>
      <c r="K1574" s="211"/>
      <c r="L1574" s="216"/>
      <c r="M1574" s="217"/>
      <c r="N1574" s="218"/>
      <c r="O1574" s="218"/>
      <c r="P1574" s="218"/>
      <c r="Q1574" s="218"/>
      <c r="R1574" s="218"/>
      <c r="S1574" s="218"/>
      <c r="T1574" s="219"/>
      <c r="AT1574" s="220" t="s">
        <v>150</v>
      </c>
      <c r="AU1574" s="220" t="s">
        <v>80</v>
      </c>
      <c r="AV1574" s="11" t="s">
        <v>78</v>
      </c>
      <c r="AW1574" s="11" t="s">
        <v>35</v>
      </c>
      <c r="AX1574" s="11" t="s">
        <v>73</v>
      </c>
      <c r="AY1574" s="220" t="s">
        <v>141</v>
      </c>
    </row>
    <row r="1575" s="11" customFormat="1">
      <c r="B1575" s="210"/>
      <c r="C1575" s="211"/>
      <c r="D1575" s="212" t="s">
        <v>150</v>
      </c>
      <c r="E1575" s="213" t="s">
        <v>1</v>
      </c>
      <c r="F1575" s="214" t="s">
        <v>1314</v>
      </c>
      <c r="G1575" s="211"/>
      <c r="H1575" s="213" t="s">
        <v>1</v>
      </c>
      <c r="I1575" s="215"/>
      <c r="J1575" s="211"/>
      <c r="K1575" s="211"/>
      <c r="L1575" s="216"/>
      <c r="M1575" s="217"/>
      <c r="N1575" s="218"/>
      <c r="O1575" s="218"/>
      <c r="P1575" s="218"/>
      <c r="Q1575" s="218"/>
      <c r="R1575" s="218"/>
      <c r="S1575" s="218"/>
      <c r="T1575" s="219"/>
      <c r="AT1575" s="220" t="s">
        <v>150</v>
      </c>
      <c r="AU1575" s="220" t="s">
        <v>80</v>
      </c>
      <c r="AV1575" s="11" t="s">
        <v>78</v>
      </c>
      <c r="AW1575" s="11" t="s">
        <v>35</v>
      </c>
      <c r="AX1575" s="11" t="s">
        <v>73</v>
      </c>
      <c r="AY1575" s="220" t="s">
        <v>141</v>
      </c>
    </row>
    <row r="1576" s="11" customFormat="1">
      <c r="B1576" s="210"/>
      <c r="C1576" s="211"/>
      <c r="D1576" s="212" t="s">
        <v>150</v>
      </c>
      <c r="E1576" s="213" t="s">
        <v>1</v>
      </c>
      <c r="F1576" s="214" t="s">
        <v>631</v>
      </c>
      <c r="G1576" s="211"/>
      <c r="H1576" s="213" t="s">
        <v>1</v>
      </c>
      <c r="I1576" s="215"/>
      <c r="J1576" s="211"/>
      <c r="K1576" s="211"/>
      <c r="L1576" s="216"/>
      <c r="M1576" s="217"/>
      <c r="N1576" s="218"/>
      <c r="O1576" s="218"/>
      <c r="P1576" s="218"/>
      <c r="Q1576" s="218"/>
      <c r="R1576" s="218"/>
      <c r="S1576" s="218"/>
      <c r="T1576" s="219"/>
      <c r="AT1576" s="220" t="s">
        <v>150</v>
      </c>
      <c r="AU1576" s="220" t="s">
        <v>80</v>
      </c>
      <c r="AV1576" s="11" t="s">
        <v>78</v>
      </c>
      <c r="AW1576" s="11" t="s">
        <v>35</v>
      </c>
      <c r="AX1576" s="11" t="s">
        <v>73</v>
      </c>
      <c r="AY1576" s="220" t="s">
        <v>141</v>
      </c>
    </row>
    <row r="1577" s="11" customFormat="1">
      <c r="B1577" s="210"/>
      <c r="C1577" s="211"/>
      <c r="D1577" s="212" t="s">
        <v>150</v>
      </c>
      <c r="E1577" s="213" t="s">
        <v>1</v>
      </c>
      <c r="F1577" s="214" t="s">
        <v>1315</v>
      </c>
      <c r="G1577" s="211"/>
      <c r="H1577" s="213" t="s">
        <v>1</v>
      </c>
      <c r="I1577" s="215"/>
      <c r="J1577" s="211"/>
      <c r="K1577" s="211"/>
      <c r="L1577" s="216"/>
      <c r="M1577" s="217"/>
      <c r="N1577" s="218"/>
      <c r="O1577" s="218"/>
      <c r="P1577" s="218"/>
      <c r="Q1577" s="218"/>
      <c r="R1577" s="218"/>
      <c r="S1577" s="218"/>
      <c r="T1577" s="219"/>
      <c r="AT1577" s="220" t="s">
        <v>150</v>
      </c>
      <c r="AU1577" s="220" t="s">
        <v>80</v>
      </c>
      <c r="AV1577" s="11" t="s">
        <v>78</v>
      </c>
      <c r="AW1577" s="11" t="s">
        <v>35</v>
      </c>
      <c r="AX1577" s="11" t="s">
        <v>73</v>
      </c>
      <c r="AY1577" s="220" t="s">
        <v>141</v>
      </c>
    </row>
    <row r="1578" s="12" customFormat="1">
      <c r="B1578" s="221"/>
      <c r="C1578" s="222"/>
      <c r="D1578" s="212" t="s">
        <v>150</v>
      </c>
      <c r="E1578" s="223" t="s">
        <v>1</v>
      </c>
      <c r="F1578" s="224" t="s">
        <v>193</v>
      </c>
      <c r="G1578" s="222"/>
      <c r="H1578" s="225">
        <v>6</v>
      </c>
      <c r="I1578" s="226"/>
      <c r="J1578" s="222"/>
      <c r="K1578" s="222"/>
      <c r="L1578" s="227"/>
      <c r="M1578" s="228"/>
      <c r="N1578" s="229"/>
      <c r="O1578" s="229"/>
      <c r="P1578" s="229"/>
      <c r="Q1578" s="229"/>
      <c r="R1578" s="229"/>
      <c r="S1578" s="229"/>
      <c r="T1578" s="230"/>
      <c r="AT1578" s="231" t="s">
        <v>150</v>
      </c>
      <c r="AU1578" s="231" t="s">
        <v>80</v>
      </c>
      <c r="AV1578" s="12" t="s">
        <v>80</v>
      </c>
      <c r="AW1578" s="12" t="s">
        <v>35</v>
      </c>
      <c r="AX1578" s="12" t="s">
        <v>78</v>
      </c>
      <c r="AY1578" s="231" t="s">
        <v>141</v>
      </c>
    </row>
    <row r="1579" s="1" customFormat="1" ht="14.4" customHeight="1">
      <c r="B1579" s="37"/>
      <c r="C1579" s="254" t="s">
        <v>1466</v>
      </c>
      <c r="D1579" s="254" t="s">
        <v>298</v>
      </c>
      <c r="E1579" s="255" t="s">
        <v>1467</v>
      </c>
      <c r="F1579" s="256" t="s">
        <v>1468</v>
      </c>
      <c r="G1579" s="257" t="s">
        <v>430</v>
      </c>
      <c r="H1579" s="258">
        <v>38</v>
      </c>
      <c r="I1579" s="259"/>
      <c r="J1579" s="260">
        <f>ROUND(I1579*H1579,2)</f>
        <v>0</v>
      </c>
      <c r="K1579" s="256" t="s">
        <v>1</v>
      </c>
      <c r="L1579" s="261"/>
      <c r="M1579" s="262" t="s">
        <v>1</v>
      </c>
      <c r="N1579" s="263" t="s">
        <v>44</v>
      </c>
      <c r="O1579" s="78"/>
      <c r="P1579" s="207">
        <f>O1579*H1579</f>
        <v>0</v>
      </c>
      <c r="Q1579" s="207">
        <v>0</v>
      </c>
      <c r="R1579" s="207">
        <f>Q1579*H1579</f>
        <v>0</v>
      </c>
      <c r="S1579" s="207">
        <v>0</v>
      </c>
      <c r="T1579" s="208">
        <f>S1579*H1579</f>
        <v>0</v>
      </c>
      <c r="AR1579" s="16" t="s">
        <v>203</v>
      </c>
      <c r="AT1579" s="16" t="s">
        <v>298</v>
      </c>
      <c r="AU1579" s="16" t="s">
        <v>80</v>
      </c>
      <c r="AY1579" s="16" t="s">
        <v>141</v>
      </c>
      <c r="BE1579" s="209">
        <f>IF(N1579="základní",J1579,0)</f>
        <v>0</v>
      </c>
      <c r="BF1579" s="209">
        <f>IF(N1579="snížená",J1579,0)</f>
        <v>0</v>
      </c>
      <c r="BG1579" s="209">
        <f>IF(N1579="zákl. přenesená",J1579,0)</f>
        <v>0</v>
      </c>
      <c r="BH1579" s="209">
        <f>IF(N1579="sníž. přenesená",J1579,0)</f>
        <v>0</v>
      </c>
      <c r="BI1579" s="209">
        <f>IF(N1579="nulová",J1579,0)</f>
        <v>0</v>
      </c>
      <c r="BJ1579" s="16" t="s">
        <v>78</v>
      </c>
      <c r="BK1579" s="209">
        <f>ROUND(I1579*H1579,2)</f>
        <v>0</v>
      </c>
      <c r="BL1579" s="16" t="s">
        <v>148</v>
      </c>
      <c r="BM1579" s="16" t="s">
        <v>1469</v>
      </c>
    </row>
    <row r="1580" s="11" customFormat="1">
      <c r="B1580" s="210"/>
      <c r="C1580" s="211"/>
      <c r="D1580" s="212" t="s">
        <v>150</v>
      </c>
      <c r="E1580" s="213" t="s">
        <v>1</v>
      </c>
      <c r="F1580" s="214" t="s">
        <v>629</v>
      </c>
      <c r="G1580" s="211"/>
      <c r="H1580" s="213" t="s">
        <v>1</v>
      </c>
      <c r="I1580" s="215"/>
      <c r="J1580" s="211"/>
      <c r="K1580" s="211"/>
      <c r="L1580" s="216"/>
      <c r="M1580" s="217"/>
      <c r="N1580" s="218"/>
      <c r="O1580" s="218"/>
      <c r="P1580" s="218"/>
      <c r="Q1580" s="218"/>
      <c r="R1580" s="218"/>
      <c r="S1580" s="218"/>
      <c r="T1580" s="219"/>
      <c r="AT1580" s="220" t="s">
        <v>150</v>
      </c>
      <c r="AU1580" s="220" t="s">
        <v>80</v>
      </c>
      <c r="AV1580" s="11" t="s">
        <v>78</v>
      </c>
      <c r="AW1580" s="11" t="s">
        <v>35</v>
      </c>
      <c r="AX1580" s="11" t="s">
        <v>73</v>
      </c>
      <c r="AY1580" s="220" t="s">
        <v>141</v>
      </c>
    </row>
    <row r="1581" s="11" customFormat="1">
      <c r="B1581" s="210"/>
      <c r="C1581" s="211"/>
      <c r="D1581" s="212" t="s">
        <v>150</v>
      </c>
      <c r="E1581" s="213" t="s">
        <v>1</v>
      </c>
      <c r="F1581" s="214" t="s">
        <v>630</v>
      </c>
      <c r="G1581" s="211"/>
      <c r="H1581" s="213" t="s">
        <v>1</v>
      </c>
      <c r="I1581" s="215"/>
      <c r="J1581" s="211"/>
      <c r="K1581" s="211"/>
      <c r="L1581" s="216"/>
      <c r="M1581" s="217"/>
      <c r="N1581" s="218"/>
      <c r="O1581" s="218"/>
      <c r="P1581" s="218"/>
      <c r="Q1581" s="218"/>
      <c r="R1581" s="218"/>
      <c r="S1581" s="218"/>
      <c r="T1581" s="219"/>
      <c r="AT1581" s="220" t="s">
        <v>150</v>
      </c>
      <c r="AU1581" s="220" t="s">
        <v>80</v>
      </c>
      <c r="AV1581" s="11" t="s">
        <v>78</v>
      </c>
      <c r="AW1581" s="11" t="s">
        <v>35</v>
      </c>
      <c r="AX1581" s="11" t="s">
        <v>73</v>
      </c>
      <c r="AY1581" s="220" t="s">
        <v>141</v>
      </c>
    </row>
    <row r="1582" s="11" customFormat="1">
      <c r="B1582" s="210"/>
      <c r="C1582" s="211"/>
      <c r="D1582" s="212" t="s">
        <v>150</v>
      </c>
      <c r="E1582" s="213" t="s">
        <v>1</v>
      </c>
      <c r="F1582" s="214" t="s">
        <v>1313</v>
      </c>
      <c r="G1582" s="211"/>
      <c r="H1582" s="213" t="s">
        <v>1</v>
      </c>
      <c r="I1582" s="215"/>
      <c r="J1582" s="211"/>
      <c r="K1582" s="211"/>
      <c r="L1582" s="216"/>
      <c r="M1582" s="217"/>
      <c r="N1582" s="218"/>
      <c r="O1582" s="218"/>
      <c r="P1582" s="218"/>
      <c r="Q1582" s="218"/>
      <c r="R1582" s="218"/>
      <c r="S1582" s="218"/>
      <c r="T1582" s="219"/>
      <c r="AT1582" s="220" t="s">
        <v>150</v>
      </c>
      <c r="AU1582" s="220" t="s">
        <v>80</v>
      </c>
      <c r="AV1582" s="11" t="s">
        <v>78</v>
      </c>
      <c r="AW1582" s="11" t="s">
        <v>35</v>
      </c>
      <c r="AX1582" s="11" t="s">
        <v>73</v>
      </c>
      <c r="AY1582" s="220" t="s">
        <v>141</v>
      </c>
    </row>
    <row r="1583" s="11" customFormat="1">
      <c r="B1583" s="210"/>
      <c r="C1583" s="211"/>
      <c r="D1583" s="212" t="s">
        <v>150</v>
      </c>
      <c r="E1583" s="213" t="s">
        <v>1</v>
      </c>
      <c r="F1583" s="214" t="s">
        <v>1314</v>
      </c>
      <c r="G1583" s="211"/>
      <c r="H1583" s="213" t="s">
        <v>1</v>
      </c>
      <c r="I1583" s="215"/>
      <c r="J1583" s="211"/>
      <c r="K1583" s="211"/>
      <c r="L1583" s="216"/>
      <c r="M1583" s="217"/>
      <c r="N1583" s="218"/>
      <c r="O1583" s="218"/>
      <c r="P1583" s="218"/>
      <c r="Q1583" s="218"/>
      <c r="R1583" s="218"/>
      <c r="S1583" s="218"/>
      <c r="T1583" s="219"/>
      <c r="AT1583" s="220" t="s">
        <v>150</v>
      </c>
      <c r="AU1583" s="220" t="s">
        <v>80</v>
      </c>
      <c r="AV1583" s="11" t="s">
        <v>78</v>
      </c>
      <c r="AW1583" s="11" t="s">
        <v>35</v>
      </c>
      <c r="AX1583" s="11" t="s">
        <v>73</v>
      </c>
      <c r="AY1583" s="220" t="s">
        <v>141</v>
      </c>
    </row>
    <row r="1584" s="11" customFormat="1">
      <c r="B1584" s="210"/>
      <c r="C1584" s="211"/>
      <c r="D1584" s="212" t="s">
        <v>150</v>
      </c>
      <c r="E1584" s="213" t="s">
        <v>1</v>
      </c>
      <c r="F1584" s="214" t="s">
        <v>631</v>
      </c>
      <c r="G1584" s="211"/>
      <c r="H1584" s="213" t="s">
        <v>1</v>
      </c>
      <c r="I1584" s="215"/>
      <c r="J1584" s="211"/>
      <c r="K1584" s="211"/>
      <c r="L1584" s="216"/>
      <c r="M1584" s="217"/>
      <c r="N1584" s="218"/>
      <c r="O1584" s="218"/>
      <c r="P1584" s="218"/>
      <c r="Q1584" s="218"/>
      <c r="R1584" s="218"/>
      <c r="S1584" s="218"/>
      <c r="T1584" s="219"/>
      <c r="AT1584" s="220" t="s">
        <v>150</v>
      </c>
      <c r="AU1584" s="220" t="s">
        <v>80</v>
      </c>
      <c r="AV1584" s="11" t="s">
        <v>78</v>
      </c>
      <c r="AW1584" s="11" t="s">
        <v>35</v>
      </c>
      <c r="AX1584" s="11" t="s">
        <v>73</v>
      </c>
      <c r="AY1584" s="220" t="s">
        <v>141</v>
      </c>
    </row>
    <row r="1585" s="11" customFormat="1">
      <c r="B1585" s="210"/>
      <c r="C1585" s="211"/>
      <c r="D1585" s="212" t="s">
        <v>150</v>
      </c>
      <c r="E1585" s="213" t="s">
        <v>1</v>
      </c>
      <c r="F1585" s="214" t="s">
        <v>1315</v>
      </c>
      <c r="G1585" s="211"/>
      <c r="H1585" s="213" t="s">
        <v>1</v>
      </c>
      <c r="I1585" s="215"/>
      <c r="J1585" s="211"/>
      <c r="K1585" s="211"/>
      <c r="L1585" s="216"/>
      <c r="M1585" s="217"/>
      <c r="N1585" s="218"/>
      <c r="O1585" s="218"/>
      <c r="P1585" s="218"/>
      <c r="Q1585" s="218"/>
      <c r="R1585" s="218"/>
      <c r="S1585" s="218"/>
      <c r="T1585" s="219"/>
      <c r="AT1585" s="220" t="s">
        <v>150</v>
      </c>
      <c r="AU1585" s="220" t="s">
        <v>80</v>
      </c>
      <c r="AV1585" s="11" t="s">
        <v>78</v>
      </c>
      <c r="AW1585" s="11" t="s">
        <v>35</v>
      </c>
      <c r="AX1585" s="11" t="s">
        <v>73</v>
      </c>
      <c r="AY1585" s="220" t="s">
        <v>141</v>
      </c>
    </row>
    <row r="1586" s="12" customFormat="1">
      <c r="B1586" s="221"/>
      <c r="C1586" s="222"/>
      <c r="D1586" s="212" t="s">
        <v>150</v>
      </c>
      <c r="E1586" s="223" t="s">
        <v>1</v>
      </c>
      <c r="F1586" s="224" t="s">
        <v>490</v>
      </c>
      <c r="G1586" s="222"/>
      <c r="H1586" s="225">
        <v>38</v>
      </c>
      <c r="I1586" s="226"/>
      <c r="J1586" s="222"/>
      <c r="K1586" s="222"/>
      <c r="L1586" s="227"/>
      <c r="M1586" s="228"/>
      <c r="N1586" s="229"/>
      <c r="O1586" s="229"/>
      <c r="P1586" s="229"/>
      <c r="Q1586" s="229"/>
      <c r="R1586" s="229"/>
      <c r="S1586" s="229"/>
      <c r="T1586" s="230"/>
      <c r="AT1586" s="231" t="s">
        <v>150</v>
      </c>
      <c r="AU1586" s="231" t="s">
        <v>80</v>
      </c>
      <c r="AV1586" s="12" t="s">
        <v>80</v>
      </c>
      <c r="AW1586" s="12" t="s">
        <v>35</v>
      </c>
      <c r="AX1586" s="12" t="s">
        <v>78</v>
      </c>
      <c r="AY1586" s="231" t="s">
        <v>141</v>
      </c>
    </row>
    <row r="1587" s="1" customFormat="1" ht="14.4" customHeight="1">
      <c r="B1587" s="37"/>
      <c r="C1587" s="254" t="s">
        <v>1470</v>
      </c>
      <c r="D1587" s="254" t="s">
        <v>298</v>
      </c>
      <c r="E1587" s="255" t="s">
        <v>1471</v>
      </c>
      <c r="F1587" s="256" t="s">
        <v>1472</v>
      </c>
      <c r="G1587" s="257" t="s">
        <v>430</v>
      </c>
      <c r="H1587" s="258">
        <v>150</v>
      </c>
      <c r="I1587" s="259"/>
      <c r="J1587" s="260">
        <f>ROUND(I1587*H1587,2)</f>
        <v>0</v>
      </c>
      <c r="K1587" s="256" t="s">
        <v>1</v>
      </c>
      <c r="L1587" s="261"/>
      <c r="M1587" s="262" t="s">
        <v>1</v>
      </c>
      <c r="N1587" s="263" t="s">
        <v>44</v>
      </c>
      <c r="O1587" s="78"/>
      <c r="P1587" s="207">
        <f>O1587*H1587</f>
        <v>0</v>
      </c>
      <c r="Q1587" s="207">
        <v>0</v>
      </c>
      <c r="R1587" s="207">
        <f>Q1587*H1587</f>
        <v>0</v>
      </c>
      <c r="S1587" s="207">
        <v>0</v>
      </c>
      <c r="T1587" s="208">
        <f>S1587*H1587</f>
        <v>0</v>
      </c>
      <c r="AR1587" s="16" t="s">
        <v>203</v>
      </c>
      <c r="AT1587" s="16" t="s">
        <v>298</v>
      </c>
      <c r="AU1587" s="16" t="s">
        <v>80</v>
      </c>
      <c r="AY1587" s="16" t="s">
        <v>141</v>
      </c>
      <c r="BE1587" s="209">
        <f>IF(N1587="základní",J1587,0)</f>
        <v>0</v>
      </c>
      <c r="BF1587" s="209">
        <f>IF(N1587="snížená",J1587,0)</f>
        <v>0</v>
      </c>
      <c r="BG1587" s="209">
        <f>IF(N1587="zákl. přenesená",J1587,0)</f>
        <v>0</v>
      </c>
      <c r="BH1587" s="209">
        <f>IF(N1587="sníž. přenesená",J1587,0)</f>
        <v>0</v>
      </c>
      <c r="BI1587" s="209">
        <f>IF(N1587="nulová",J1587,0)</f>
        <v>0</v>
      </c>
      <c r="BJ1587" s="16" t="s">
        <v>78</v>
      </c>
      <c r="BK1587" s="209">
        <f>ROUND(I1587*H1587,2)</f>
        <v>0</v>
      </c>
      <c r="BL1587" s="16" t="s">
        <v>148</v>
      </c>
      <c r="BM1587" s="16" t="s">
        <v>1473</v>
      </c>
    </row>
    <row r="1588" s="11" customFormat="1">
      <c r="B1588" s="210"/>
      <c r="C1588" s="211"/>
      <c r="D1588" s="212" t="s">
        <v>150</v>
      </c>
      <c r="E1588" s="213" t="s">
        <v>1</v>
      </c>
      <c r="F1588" s="214" t="s">
        <v>629</v>
      </c>
      <c r="G1588" s="211"/>
      <c r="H1588" s="213" t="s">
        <v>1</v>
      </c>
      <c r="I1588" s="215"/>
      <c r="J1588" s="211"/>
      <c r="K1588" s="211"/>
      <c r="L1588" s="216"/>
      <c r="M1588" s="217"/>
      <c r="N1588" s="218"/>
      <c r="O1588" s="218"/>
      <c r="P1588" s="218"/>
      <c r="Q1588" s="218"/>
      <c r="R1588" s="218"/>
      <c r="S1588" s="218"/>
      <c r="T1588" s="219"/>
      <c r="AT1588" s="220" t="s">
        <v>150</v>
      </c>
      <c r="AU1588" s="220" t="s">
        <v>80</v>
      </c>
      <c r="AV1588" s="11" t="s">
        <v>78</v>
      </c>
      <c r="AW1588" s="11" t="s">
        <v>35</v>
      </c>
      <c r="AX1588" s="11" t="s">
        <v>73</v>
      </c>
      <c r="AY1588" s="220" t="s">
        <v>141</v>
      </c>
    </row>
    <row r="1589" s="11" customFormat="1">
      <c r="B1589" s="210"/>
      <c r="C1589" s="211"/>
      <c r="D1589" s="212" t="s">
        <v>150</v>
      </c>
      <c r="E1589" s="213" t="s">
        <v>1</v>
      </c>
      <c r="F1589" s="214" t="s">
        <v>630</v>
      </c>
      <c r="G1589" s="211"/>
      <c r="H1589" s="213" t="s">
        <v>1</v>
      </c>
      <c r="I1589" s="215"/>
      <c r="J1589" s="211"/>
      <c r="K1589" s="211"/>
      <c r="L1589" s="216"/>
      <c r="M1589" s="217"/>
      <c r="N1589" s="218"/>
      <c r="O1589" s="218"/>
      <c r="P1589" s="218"/>
      <c r="Q1589" s="218"/>
      <c r="R1589" s="218"/>
      <c r="S1589" s="218"/>
      <c r="T1589" s="219"/>
      <c r="AT1589" s="220" t="s">
        <v>150</v>
      </c>
      <c r="AU1589" s="220" t="s">
        <v>80</v>
      </c>
      <c r="AV1589" s="11" t="s">
        <v>78</v>
      </c>
      <c r="AW1589" s="11" t="s">
        <v>35</v>
      </c>
      <c r="AX1589" s="11" t="s">
        <v>73</v>
      </c>
      <c r="AY1589" s="220" t="s">
        <v>141</v>
      </c>
    </row>
    <row r="1590" s="11" customFormat="1">
      <c r="B1590" s="210"/>
      <c r="C1590" s="211"/>
      <c r="D1590" s="212" t="s">
        <v>150</v>
      </c>
      <c r="E1590" s="213" t="s">
        <v>1</v>
      </c>
      <c r="F1590" s="214" t="s">
        <v>1313</v>
      </c>
      <c r="G1590" s="211"/>
      <c r="H1590" s="213" t="s">
        <v>1</v>
      </c>
      <c r="I1590" s="215"/>
      <c r="J1590" s="211"/>
      <c r="K1590" s="211"/>
      <c r="L1590" s="216"/>
      <c r="M1590" s="217"/>
      <c r="N1590" s="218"/>
      <c r="O1590" s="218"/>
      <c r="P1590" s="218"/>
      <c r="Q1590" s="218"/>
      <c r="R1590" s="218"/>
      <c r="S1590" s="218"/>
      <c r="T1590" s="219"/>
      <c r="AT1590" s="220" t="s">
        <v>150</v>
      </c>
      <c r="AU1590" s="220" t="s">
        <v>80</v>
      </c>
      <c r="AV1590" s="11" t="s">
        <v>78</v>
      </c>
      <c r="AW1590" s="11" t="s">
        <v>35</v>
      </c>
      <c r="AX1590" s="11" t="s">
        <v>73</v>
      </c>
      <c r="AY1590" s="220" t="s">
        <v>141</v>
      </c>
    </row>
    <row r="1591" s="11" customFormat="1">
      <c r="B1591" s="210"/>
      <c r="C1591" s="211"/>
      <c r="D1591" s="212" t="s">
        <v>150</v>
      </c>
      <c r="E1591" s="213" t="s">
        <v>1</v>
      </c>
      <c r="F1591" s="214" t="s">
        <v>1314</v>
      </c>
      <c r="G1591" s="211"/>
      <c r="H1591" s="213" t="s">
        <v>1</v>
      </c>
      <c r="I1591" s="215"/>
      <c r="J1591" s="211"/>
      <c r="K1591" s="211"/>
      <c r="L1591" s="216"/>
      <c r="M1591" s="217"/>
      <c r="N1591" s="218"/>
      <c r="O1591" s="218"/>
      <c r="P1591" s="218"/>
      <c r="Q1591" s="218"/>
      <c r="R1591" s="218"/>
      <c r="S1591" s="218"/>
      <c r="T1591" s="219"/>
      <c r="AT1591" s="220" t="s">
        <v>150</v>
      </c>
      <c r="AU1591" s="220" t="s">
        <v>80</v>
      </c>
      <c r="AV1591" s="11" t="s">
        <v>78</v>
      </c>
      <c r="AW1591" s="11" t="s">
        <v>35</v>
      </c>
      <c r="AX1591" s="11" t="s">
        <v>73</v>
      </c>
      <c r="AY1591" s="220" t="s">
        <v>141</v>
      </c>
    </row>
    <row r="1592" s="11" customFormat="1">
      <c r="B1592" s="210"/>
      <c r="C1592" s="211"/>
      <c r="D1592" s="212" t="s">
        <v>150</v>
      </c>
      <c r="E1592" s="213" t="s">
        <v>1</v>
      </c>
      <c r="F1592" s="214" t="s">
        <v>631</v>
      </c>
      <c r="G1592" s="211"/>
      <c r="H1592" s="213" t="s">
        <v>1</v>
      </c>
      <c r="I1592" s="215"/>
      <c r="J1592" s="211"/>
      <c r="K1592" s="211"/>
      <c r="L1592" s="216"/>
      <c r="M1592" s="217"/>
      <c r="N1592" s="218"/>
      <c r="O1592" s="218"/>
      <c r="P1592" s="218"/>
      <c r="Q1592" s="218"/>
      <c r="R1592" s="218"/>
      <c r="S1592" s="218"/>
      <c r="T1592" s="219"/>
      <c r="AT1592" s="220" t="s">
        <v>150</v>
      </c>
      <c r="AU1592" s="220" t="s">
        <v>80</v>
      </c>
      <c r="AV1592" s="11" t="s">
        <v>78</v>
      </c>
      <c r="AW1592" s="11" t="s">
        <v>35</v>
      </c>
      <c r="AX1592" s="11" t="s">
        <v>73</v>
      </c>
      <c r="AY1592" s="220" t="s">
        <v>141</v>
      </c>
    </row>
    <row r="1593" s="11" customFormat="1">
      <c r="B1593" s="210"/>
      <c r="C1593" s="211"/>
      <c r="D1593" s="212" t="s">
        <v>150</v>
      </c>
      <c r="E1593" s="213" t="s">
        <v>1</v>
      </c>
      <c r="F1593" s="214" t="s">
        <v>1315</v>
      </c>
      <c r="G1593" s="211"/>
      <c r="H1593" s="213" t="s">
        <v>1</v>
      </c>
      <c r="I1593" s="215"/>
      <c r="J1593" s="211"/>
      <c r="K1593" s="211"/>
      <c r="L1593" s="216"/>
      <c r="M1593" s="217"/>
      <c r="N1593" s="218"/>
      <c r="O1593" s="218"/>
      <c r="P1593" s="218"/>
      <c r="Q1593" s="218"/>
      <c r="R1593" s="218"/>
      <c r="S1593" s="218"/>
      <c r="T1593" s="219"/>
      <c r="AT1593" s="220" t="s">
        <v>150</v>
      </c>
      <c r="AU1593" s="220" t="s">
        <v>80</v>
      </c>
      <c r="AV1593" s="11" t="s">
        <v>78</v>
      </c>
      <c r="AW1593" s="11" t="s">
        <v>35</v>
      </c>
      <c r="AX1593" s="11" t="s">
        <v>73</v>
      </c>
      <c r="AY1593" s="220" t="s">
        <v>141</v>
      </c>
    </row>
    <row r="1594" s="12" customFormat="1">
      <c r="B1594" s="221"/>
      <c r="C1594" s="222"/>
      <c r="D1594" s="212" t="s">
        <v>150</v>
      </c>
      <c r="E1594" s="223" t="s">
        <v>1</v>
      </c>
      <c r="F1594" s="224" t="s">
        <v>1101</v>
      </c>
      <c r="G1594" s="222"/>
      <c r="H1594" s="225">
        <v>150</v>
      </c>
      <c r="I1594" s="226"/>
      <c r="J1594" s="222"/>
      <c r="K1594" s="222"/>
      <c r="L1594" s="227"/>
      <c r="M1594" s="228"/>
      <c r="N1594" s="229"/>
      <c r="O1594" s="229"/>
      <c r="P1594" s="229"/>
      <c r="Q1594" s="229"/>
      <c r="R1594" s="229"/>
      <c r="S1594" s="229"/>
      <c r="T1594" s="230"/>
      <c r="AT1594" s="231" t="s">
        <v>150</v>
      </c>
      <c r="AU1594" s="231" t="s">
        <v>80</v>
      </c>
      <c r="AV1594" s="12" t="s">
        <v>80</v>
      </c>
      <c r="AW1594" s="12" t="s">
        <v>35</v>
      </c>
      <c r="AX1594" s="12" t="s">
        <v>78</v>
      </c>
      <c r="AY1594" s="231" t="s">
        <v>141</v>
      </c>
    </row>
    <row r="1595" s="1" customFormat="1" ht="14.4" customHeight="1">
      <c r="B1595" s="37"/>
      <c r="C1595" s="254" t="s">
        <v>1474</v>
      </c>
      <c r="D1595" s="254" t="s">
        <v>298</v>
      </c>
      <c r="E1595" s="255" t="s">
        <v>1475</v>
      </c>
      <c r="F1595" s="256" t="s">
        <v>1476</v>
      </c>
      <c r="G1595" s="257" t="s">
        <v>891</v>
      </c>
      <c r="H1595" s="258">
        <v>72</v>
      </c>
      <c r="I1595" s="259"/>
      <c r="J1595" s="260">
        <f>ROUND(I1595*H1595,2)</f>
        <v>0</v>
      </c>
      <c r="K1595" s="256" t="s">
        <v>1</v>
      </c>
      <c r="L1595" s="261"/>
      <c r="M1595" s="262" t="s">
        <v>1</v>
      </c>
      <c r="N1595" s="263" t="s">
        <v>44</v>
      </c>
      <c r="O1595" s="78"/>
      <c r="P1595" s="207">
        <f>O1595*H1595</f>
        <v>0</v>
      </c>
      <c r="Q1595" s="207">
        <v>0</v>
      </c>
      <c r="R1595" s="207">
        <f>Q1595*H1595</f>
        <v>0</v>
      </c>
      <c r="S1595" s="207">
        <v>0</v>
      </c>
      <c r="T1595" s="208">
        <f>S1595*H1595</f>
        <v>0</v>
      </c>
      <c r="AR1595" s="16" t="s">
        <v>203</v>
      </c>
      <c r="AT1595" s="16" t="s">
        <v>298</v>
      </c>
      <c r="AU1595" s="16" t="s">
        <v>80</v>
      </c>
      <c r="AY1595" s="16" t="s">
        <v>141</v>
      </c>
      <c r="BE1595" s="209">
        <f>IF(N1595="základní",J1595,0)</f>
        <v>0</v>
      </c>
      <c r="BF1595" s="209">
        <f>IF(N1595="snížená",J1595,0)</f>
        <v>0</v>
      </c>
      <c r="BG1595" s="209">
        <f>IF(N1595="zákl. přenesená",J1595,0)</f>
        <v>0</v>
      </c>
      <c r="BH1595" s="209">
        <f>IF(N1595="sníž. přenesená",J1595,0)</f>
        <v>0</v>
      </c>
      <c r="BI1595" s="209">
        <f>IF(N1595="nulová",J1595,0)</f>
        <v>0</v>
      </c>
      <c r="BJ1595" s="16" t="s">
        <v>78</v>
      </c>
      <c r="BK1595" s="209">
        <f>ROUND(I1595*H1595,2)</f>
        <v>0</v>
      </c>
      <c r="BL1595" s="16" t="s">
        <v>148</v>
      </c>
      <c r="BM1595" s="16" t="s">
        <v>1477</v>
      </c>
    </row>
    <row r="1596" s="11" customFormat="1">
      <c r="B1596" s="210"/>
      <c r="C1596" s="211"/>
      <c r="D1596" s="212" t="s">
        <v>150</v>
      </c>
      <c r="E1596" s="213" t="s">
        <v>1</v>
      </c>
      <c r="F1596" s="214" t="s">
        <v>629</v>
      </c>
      <c r="G1596" s="211"/>
      <c r="H1596" s="213" t="s">
        <v>1</v>
      </c>
      <c r="I1596" s="215"/>
      <c r="J1596" s="211"/>
      <c r="K1596" s="211"/>
      <c r="L1596" s="216"/>
      <c r="M1596" s="217"/>
      <c r="N1596" s="218"/>
      <c r="O1596" s="218"/>
      <c r="P1596" s="218"/>
      <c r="Q1596" s="218"/>
      <c r="R1596" s="218"/>
      <c r="S1596" s="218"/>
      <c r="T1596" s="219"/>
      <c r="AT1596" s="220" t="s">
        <v>150</v>
      </c>
      <c r="AU1596" s="220" t="s">
        <v>80</v>
      </c>
      <c r="AV1596" s="11" t="s">
        <v>78</v>
      </c>
      <c r="AW1596" s="11" t="s">
        <v>35</v>
      </c>
      <c r="AX1596" s="11" t="s">
        <v>73</v>
      </c>
      <c r="AY1596" s="220" t="s">
        <v>141</v>
      </c>
    </row>
    <row r="1597" s="11" customFormat="1">
      <c r="B1597" s="210"/>
      <c r="C1597" s="211"/>
      <c r="D1597" s="212" t="s">
        <v>150</v>
      </c>
      <c r="E1597" s="213" t="s">
        <v>1</v>
      </c>
      <c r="F1597" s="214" t="s">
        <v>630</v>
      </c>
      <c r="G1597" s="211"/>
      <c r="H1597" s="213" t="s">
        <v>1</v>
      </c>
      <c r="I1597" s="215"/>
      <c r="J1597" s="211"/>
      <c r="K1597" s="211"/>
      <c r="L1597" s="216"/>
      <c r="M1597" s="217"/>
      <c r="N1597" s="218"/>
      <c r="O1597" s="218"/>
      <c r="P1597" s="218"/>
      <c r="Q1597" s="218"/>
      <c r="R1597" s="218"/>
      <c r="S1597" s="218"/>
      <c r="T1597" s="219"/>
      <c r="AT1597" s="220" t="s">
        <v>150</v>
      </c>
      <c r="AU1597" s="220" t="s">
        <v>80</v>
      </c>
      <c r="AV1597" s="11" t="s">
        <v>78</v>
      </c>
      <c r="AW1597" s="11" t="s">
        <v>35</v>
      </c>
      <c r="AX1597" s="11" t="s">
        <v>73</v>
      </c>
      <c r="AY1597" s="220" t="s">
        <v>141</v>
      </c>
    </row>
    <row r="1598" s="11" customFormat="1">
      <c r="B1598" s="210"/>
      <c r="C1598" s="211"/>
      <c r="D1598" s="212" t="s">
        <v>150</v>
      </c>
      <c r="E1598" s="213" t="s">
        <v>1</v>
      </c>
      <c r="F1598" s="214" t="s">
        <v>1313</v>
      </c>
      <c r="G1598" s="211"/>
      <c r="H1598" s="213" t="s">
        <v>1</v>
      </c>
      <c r="I1598" s="215"/>
      <c r="J1598" s="211"/>
      <c r="K1598" s="211"/>
      <c r="L1598" s="216"/>
      <c r="M1598" s="217"/>
      <c r="N1598" s="218"/>
      <c r="O1598" s="218"/>
      <c r="P1598" s="218"/>
      <c r="Q1598" s="218"/>
      <c r="R1598" s="218"/>
      <c r="S1598" s="218"/>
      <c r="T1598" s="219"/>
      <c r="AT1598" s="220" t="s">
        <v>150</v>
      </c>
      <c r="AU1598" s="220" t="s">
        <v>80</v>
      </c>
      <c r="AV1598" s="11" t="s">
        <v>78</v>
      </c>
      <c r="AW1598" s="11" t="s">
        <v>35</v>
      </c>
      <c r="AX1598" s="11" t="s">
        <v>73</v>
      </c>
      <c r="AY1598" s="220" t="s">
        <v>141</v>
      </c>
    </row>
    <row r="1599" s="11" customFormat="1">
      <c r="B1599" s="210"/>
      <c r="C1599" s="211"/>
      <c r="D1599" s="212" t="s">
        <v>150</v>
      </c>
      <c r="E1599" s="213" t="s">
        <v>1</v>
      </c>
      <c r="F1599" s="214" t="s">
        <v>1314</v>
      </c>
      <c r="G1599" s="211"/>
      <c r="H1599" s="213" t="s">
        <v>1</v>
      </c>
      <c r="I1599" s="215"/>
      <c r="J1599" s="211"/>
      <c r="K1599" s="211"/>
      <c r="L1599" s="216"/>
      <c r="M1599" s="217"/>
      <c r="N1599" s="218"/>
      <c r="O1599" s="218"/>
      <c r="P1599" s="218"/>
      <c r="Q1599" s="218"/>
      <c r="R1599" s="218"/>
      <c r="S1599" s="218"/>
      <c r="T1599" s="219"/>
      <c r="AT1599" s="220" t="s">
        <v>150</v>
      </c>
      <c r="AU1599" s="220" t="s">
        <v>80</v>
      </c>
      <c r="AV1599" s="11" t="s">
        <v>78</v>
      </c>
      <c r="AW1599" s="11" t="s">
        <v>35</v>
      </c>
      <c r="AX1599" s="11" t="s">
        <v>73</v>
      </c>
      <c r="AY1599" s="220" t="s">
        <v>141</v>
      </c>
    </row>
    <row r="1600" s="11" customFormat="1">
      <c r="B1600" s="210"/>
      <c r="C1600" s="211"/>
      <c r="D1600" s="212" t="s">
        <v>150</v>
      </c>
      <c r="E1600" s="213" t="s">
        <v>1</v>
      </c>
      <c r="F1600" s="214" t="s">
        <v>631</v>
      </c>
      <c r="G1600" s="211"/>
      <c r="H1600" s="213" t="s">
        <v>1</v>
      </c>
      <c r="I1600" s="215"/>
      <c r="J1600" s="211"/>
      <c r="K1600" s="211"/>
      <c r="L1600" s="216"/>
      <c r="M1600" s="217"/>
      <c r="N1600" s="218"/>
      <c r="O1600" s="218"/>
      <c r="P1600" s="218"/>
      <c r="Q1600" s="218"/>
      <c r="R1600" s="218"/>
      <c r="S1600" s="218"/>
      <c r="T1600" s="219"/>
      <c r="AT1600" s="220" t="s">
        <v>150</v>
      </c>
      <c r="AU1600" s="220" t="s">
        <v>80</v>
      </c>
      <c r="AV1600" s="11" t="s">
        <v>78</v>
      </c>
      <c r="AW1600" s="11" t="s">
        <v>35</v>
      </c>
      <c r="AX1600" s="11" t="s">
        <v>73</v>
      </c>
      <c r="AY1600" s="220" t="s">
        <v>141</v>
      </c>
    </row>
    <row r="1601" s="11" customFormat="1">
      <c r="B1601" s="210"/>
      <c r="C1601" s="211"/>
      <c r="D1601" s="212" t="s">
        <v>150</v>
      </c>
      <c r="E1601" s="213" t="s">
        <v>1</v>
      </c>
      <c r="F1601" s="214" t="s">
        <v>1315</v>
      </c>
      <c r="G1601" s="211"/>
      <c r="H1601" s="213" t="s">
        <v>1</v>
      </c>
      <c r="I1601" s="215"/>
      <c r="J1601" s="211"/>
      <c r="K1601" s="211"/>
      <c r="L1601" s="216"/>
      <c r="M1601" s="217"/>
      <c r="N1601" s="218"/>
      <c r="O1601" s="218"/>
      <c r="P1601" s="218"/>
      <c r="Q1601" s="218"/>
      <c r="R1601" s="218"/>
      <c r="S1601" s="218"/>
      <c r="T1601" s="219"/>
      <c r="AT1601" s="220" t="s">
        <v>150</v>
      </c>
      <c r="AU1601" s="220" t="s">
        <v>80</v>
      </c>
      <c r="AV1601" s="11" t="s">
        <v>78</v>
      </c>
      <c r="AW1601" s="11" t="s">
        <v>35</v>
      </c>
      <c r="AX1601" s="11" t="s">
        <v>73</v>
      </c>
      <c r="AY1601" s="220" t="s">
        <v>141</v>
      </c>
    </row>
    <row r="1602" s="12" customFormat="1">
      <c r="B1602" s="221"/>
      <c r="C1602" s="222"/>
      <c r="D1602" s="212" t="s">
        <v>150</v>
      </c>
      <c r="E1602" s="223" t="s">
        <v>1</v>
      </c>
      <c r="F1602" s="224" t="s">
        <v>700</v>
      </c>
      <c r="G1602" s="222"/>
      <c r="H1602" s="225">
        <v>72</v>
      </c>
      <c r="I1602" s="226"/>
      <c r="J1602" s="222"/>
      <c r="K1602" s="222"/>
      <c r="L1602" s="227"/>
      <c r="M1602" s="228"/>
      <c r="N1602" s="229"/>
      <c r="O1602" s="229"/>
      <c r="P1602" s="229"/>
      <c r="Q1602" s="229"/>
      <c r="R1602" s="229"/>
      <c r="S1602" s="229"/>
      <c r="T1602" s="230"/>
      <c r="AT1602" s="231" t="s">
        <v>150</v>
      </c>
      <c r="AU1602" s="231" t="s">
        <v>80</v>
      </c>
      <c r="AV1602" s="12" t="s">
        <v>80</v>
      </c>
      <c r="AW1602" s="12" t="s">
        <v>35</v>
      </c>
      <c r="AX1602" s="12" t="s">
        <v>78</v>
      </c>
      <c r="AY1602" s="231" t="s">
        <v>141</v>
      </c>
    </row>
    <row r="1603" s="1" customFormat="1" ht="14.4" customHeight="1">
      <c r="B1603" s="37"/>
      <c r="C1603" s="254" t="s">
        <v>1478</v>
      </c>
      <c r="D1603" s="254" t="s">
        <v>298</v>
      </c>
      <c r="E1603" s="255" t="s">
        <v>1479</v>
      </c>
      <c r="F1603" s="256" t="s">
        <v>1480</v>
      </c>
      <c r="G1603" s="257" t="s">
        <v>891</v>
      </c>
      <c r="H1603" s="258">
        <v>24</v>
      </c>
      <c r="I1603" s="259"/>
      <c r="J1603" s="260">
        <f>ROUND(I1603*H1603,2)</f>
        <v>0</v>
      </c>
      <c r="K1603" s="256" t="s">
        <v>1</v>
      </c>
      <c r="L1603" s="261"/>
      <c r="M1603" s="262" t="s">
        <v>1</v>
      </c>
      <c r="N1603" s="263" t="s">
        <v>44</v>
      </c>
      <c r="O1603" s="78"/>
      <c r="P1603" s="207">
        <f>O1603*H1603</f>
        <v>0</v>
      </c>
      <c r="Q1603" s="207">
        <v>0</v>
      </c>
      <c r="R1603" s="207">
        <f>Q1603*H1603</f>
        <v>0</v>
      </c>
      <c r="S1603" s="207">
        <v>0</v>
      </c>
      <c r="T1603" s="208">
        <f>S1603*H1603</f>
        <v>0</v>
      </c>
      <c r="AR1603" s="16" t="s">
        <v>203</v>
      </c>
      <c r="AT1603" s="16" t="s">
        <v>298</v>
      </c>
      <c r="AU1603" s="16" t="s">
        <v>80</v>
      </c>
      <c r="AY1603" s="16" t="s">
        <v>141</v>
      </c>
      <c r="BE1603" s="209">
        <f>IF(N1603="základní",J1603,0)</f>
        <v>0</v>
      </c>
      <c r="BF1603" s="209">
        <f>IF(N1603="snížená",J1603,0)</f>
        <v>0</v>
      </c>
      <c r="BG1603" s="209">
        <f>IF(N1603="zákl. přenesená",J1603,0)</f>
        <v>0</v>
      </c>
      <c r="BH1603" s="209">
        <f>IF(N1603="sníž. přenesená",J1603,0)</f>
        <v>0</v>
      </c>
      <c r="BI1603" s="209">
        <f>IF(N1603="nulová",J1603,0)</f>
        <v>0</v>
      </c>
      <c r="BJ1603" s="16" t="s">
        <v>78</v>
      </c>
      <c r="BK1603" s="209">
        <f>ROUND(I1603*H1603,2)</f>
        <v>0</v>
      </c>
      <c r="BL1603" s="16" t="s">
        <v>148</v>
      </c>
      <c r="BM1603" s="16" t="s">
        <v>1481</v>
      </c>
    </row>
    <row r="1604" s="11" customFormat="1">
      <c r="B1604" s="210"/>
      <c r="C1604" s="211"/>
      <c r="D1604" s="212" t="s">
        <v>150</v>
      </c>
      <c r="E1604" s="213" t="s">
        <v>1</v>
      </c>
      <c r="F1604" s="214" t="s">
        <v>629</v>
      </c>
      <c r="G1604" s="211"/>
      <c r="H1604" s="213" t="s">
        <v>1</v>
      </c>
      <c r="I1604" s="215"/>
      <c r="J1604" s="211"/>
      <c r="K1604" s="211"/>
      <c r="L1604" s="216"/>
      <c r="M1604" s="217"/>
      <c r="N1604" s="218"/>
      <c r="O1604" s="218"/>
      <c r="P1604" s="218"/>
      <c r="Q1604" s="218"/>
      <c r="R1604" s="218"/>
      <c r="S1604" s="218"/>
      <c r="T1604" s="219"/>
      <c r="AT1604" s="220" t="s">
        <v>150</v>
      </c>
      <c r="AU1604" s="220" t="s">
        <v>80</v>
      </c>
      <c r="AV1604" s="11" t="s">
        <v>78</v>
      </c>
      <c r="AW1604" s="11" t="s">
        <v>35</v>
      </c>
      <c r="AX1604" s="11" t="s">
        <v>73</v>
      </c>
      <c r="AY1604" s="220" t="s">
        <v>141</v>
      </c>
    </row>
    <row r="1605" s="11" customFormat="1">
      <c r="B1605" s="210"/>
      <c r="C1605" s="211"/>
      <c r="D1605" s="212" t="s">
        <v>150</v>
      </c>
      <c r="E1605" s="213" t="s">
        <v>1</v>
      </c>
      <c r="F1605" s="214" t="s">
        <v>630</v>
      </c>
      <c r="G1605" s="211"/>
      <c r="H1605" s="213" t="s">
        <v>1</v>
      </c>
      <c r="I1605" s="215"/>
      <c r="J1605" s="211"/>
      <c r="K1605" s="211"/>
      <c r="L1605" s="216"/>
      <c r="M1605" s="217"/>
      <c r="N1605" s="218"/>
      <c r="O1605" s="218"/>
      <c r="P1605" s="218"/>
      <c r="Q1605" s="218"/>
      <c r="R1605" s="218"/>
      <c r="S1605" s="218"/>
      <c r="T1605" s="219"/>
      <c r="AT1605" s="220" t="s">
        <v>150</v>
      </c>
      <c r="AU1605" s="220" t="s">
        <v>80</v>
      </c>
      <c r="AV1605" s="11" t="s">
        <v>78</v>
      </c>
      <c r="AW1605" s="11" t="s">
        <v>35</v>
      </c>
      <c r="AX1605" s="11" t="s">
        <v>73</v>
      </c>
      <c r="AY1605" s="220" t="s">
        <v>141</v>
      </c>
    </row>
    <row r="1606" s="11" customFormat="1">
      <c r="B1606" s="210"/>
      <c r="C1606" s="211"/>
      <c r="D1606" s="212" t="s">
        <v>150</v>
      </c>
      <c r="E1606" s="213" t="s">
        <v>1</v>
      </c>
      <c r="F1606" s="214" t="s">
        <v>1313</v>
      </c>
      <c r="G1606" s="211"/>
      <c r="H1606" s="213" t="s">
        <v>1</v>
      </c>
      <c r="I1606" s="215"/>
      <c r="J1606" s="211"/>
      <c r="K1606" s="211"/>
      <c r="L1606" s="216"/>
      <c r="M1606" s="217"/>
      <c r="N1606" s="218"/>
      <c r="O1606" s="218"/>
      <c r="P1606" s="218"/>
      <c r="Q1606" s="218"/>
      <c r="R1606" s="218"/>
      <c r="S1606" s="218"/>
      <c r="T1606" s="219"/>
      <c r="AT1606" s="220" t="s">
        <v>150</v>
      </c>
      <c r="AU1606" s="220" t="s">
        <v>80</v>
      </c>
      <c r="AV1606" s="11" t="s">
        <v>78</v>
      </c>
      <c r="AW1606" s="11" t="s">
        <v>35</v>
      </c>
      <c r="AX1606" s="11" t="s">
        <v>73</v>
      </c>
      <c r="AY1606" s="220" t="s">
        <v>141</v>
      </c>
    </row>
    <row r="1607" s="11" customFormat="1">
      <c r="B1607" s="210"/>
      <c r="C1607" s="211"/>
      <c r="D1607" s="212" t="s">
        <v>150</v>
      </c>
      <c r="E1607" s="213" t="s">
        <v>1</v>
      </c>
      <c r="F1607" s="214" t="s">
        <v>1314</v>
      </c>
      <c r="G1607" s="211"/>
      <c r="H1607" s="213" t="s">
        <v>1</v>
      </c>
      <c r="I1607" s="215"/>
      <c r="J1607" s="211"/>
      <c r="K1607" s="211"/>
      <c r="L1607" s="216"/>
      <c r="M1607" s="217"/>
      <c r="N1607" s="218"/>
      <c r="O1607" s="218"/>
      <c r="P1607" s="218"/>
      <c r="Q1607" s="218"/>
      <c r="R1607" s="218"/>
      <c r="S1607" s="218"/>
      <c r="T1607" s="219"/>
      <c r="AT1607" s="220" t="s">
        <v>150</v>
      </c>
      <c r="AU1607" s="220" t="s">
        <v>80</v>
      </c>
      <c r="AV1607" s="11" t="s">
        <v>78</v>
      </c>
      <c r="AW1607" s="11" t="s">
        <v>35</v>
      </c>
      <c r="AX1607" s="11" t="s">
        <v>73</v>
      </c>
      <c r="AY1607" s="220" t="s">
        <v>141</v>
      </c>
    </row>
    <row r="1608" s="11" customFormat="1">
      <c r="B1608" s="210"/>
      <c r="C1608" s="211"/>
      <c r="D1608" s="212" t="s">
        <v>150</v>
      </c>
      <c r="E1608" s="213" t="s">
        <v>1</v>
      </c>
      <c r="F1608" s="214" t="s">
        <v>631</v>
      </c>
      <c r="G1608" s="211"/>
      <c r="H1608" s="213" t="s">
        <v>1</v>
      </c>
      <c r="I1608" s="215"/>
      <c r="J1608" s="211"/>
      <c r="K1608" s="211"/>
      <c r="L1608" s="216"/>
      <c r="M1608" s="217"/>
      <c r="N1608" s="218"/>
      <c r="O1608" s="218"/>
      <c r="P1608" s="218"/>
      <c r="Q1608" s="218"/>
      <c r="R1608" s="218"/>
      <c r="S1608" s="218"/>
      <c r="T1608" s="219"/>
      <c r="AT1608" s="220" t="s">
        <v>150</v>
      </c>
      <c r="AU1608" s="220" t="s">
        <v>80</v>
      </c>
      <c r="AV1608" s="11" t="s">
        <v>78</v>
      </c>
      <c r="AW1608" s="11" t="s">
        <v>35</v>
      </c>
      <c r="AX1608" s="11" t="s">
        <v>73</v>
      </c>
      <c r="AY1608" s="220" t="s">
        <v>141</v>
      </c>
    </row>
    <row r="1609" s="11" customFormat="1">
      <c r="B1609" s="210"/>
      <c r="C1609" s="211"/>
      <c r="D1609" s="212" t="s">
        <v>150</v>
      </c>
      <c r="E1609" s="213" t="s">
        <v>1</v>
      </c>
      <c r="F1609" s="214" t="s">
        <v>1315</v>
      </c>
      <c r="G1609" s="211"/>
      <c r="H1609" s="213" t="s">
        <v>1</v>
      </c>
      <c r="I1609" s="215"/>
      <c r="J1609" s="211"/>
      <c r="K1609" s="211"/>
      <c r="L1609" s="216"/>
      <c r="M1609" s="217"/>
      <c r="N1609" s="218"/>
      <c r="O1609" s="218"/>
      <c r="P1609" s="218"/>
      <c r="Q1609" s="218"/>
      <c r="R1609" s="218"/>
      <c r="S1609" s="218"/>
      <c r="T1609" s="219"/>
      <c r="AT1609" s="220" t="s">
        <v>150</v>
      </c>
      <c r="AU1609" s="220" t="s">
        <v>80</v>
      </c>
      <c r="AV1609" s="11" t="s">
        <v>78</v>
      </c>
      <c r="AW1609" s="11" t="s">
        <v>35</v>
      </c>
      <c r="AX1609" s="11" t="s">
        <v>73</v>
      </c>
      <c r="AY1609" s="220" t="s">
        <v>141</v>
      </c>
    </row>
    <row r="1610" s="12" customFormat="1">
      <c r="B1610" s="221"/>
      <c r="C1610" s="222"/>
      <c r="D1610" s="212" t="s">
        <v>150</v>
      </c>
      <c r="E1610" s="223" t="s">
        <v>1</v>
      </c>
      <c r="F1610" s="224" t="s">
        <v>333</v>
      </c>
      <c r="G1610" s="222"/>
      <c r="H1610" s="225">
        <v>24</v>
      </c>
      <c r="I1610" s="226"/>
      <c r="J1610" s="222"/>
      <c r="K1610" s="222"/>
      <c r="L1610" s="227"/>
      <c r="M1610" s="228"/>
      <c r="N1610" s="229"/>
      <c r="O1610" s="229"/>
      <c r="P1610" s="229"/>
      <c r="Q1610" s="229"/>
      <c r="R1610" s="229"/>
      <c r="S1610" s="229"/>
      <c r="T1610" s="230"/>
      <c r="AT1610" s="231" t="s">
        <v>150</v>
      </c>
      <c r="AU1610" s="231" t="s">
        <v>80</v>
      </c>
      <c r="AV1610" s="12" t="s">
        <v>80</v>
      </c>
      <c r="AW1610" s="12" t="s">
        <v>35</v>
      </c>
      <c r="AX1610" s="12" t="s">
        <v>78</v>
      </c>
      <c r="AY1610" s="231" t="s">
        <v>141</v>
      </c>
    </row>
    <row r="1611" s="1" customFormat="1" ht="14.4" customHeight="1">
      <c r="B1611" s="37"/>
      <c r="C1611" s="254" t="s">
        <v>1482</v>
      </c>
      <c r="D1611" s="254" t="s">
        <v>298</v>
      </c>
      <c r="E1611" s="255" t="s">
        <v>1483</v>
      </c>
      <c r="F1611" s="256" t="s">
        <v>1484</v>
      </c>
      <c r="G1611" s="257" t="s">
        <v>891</v>
      </c>
      <c r="H1611" s="258">
        <v>2</v>
      </c>
      <c r="I1611" s="259"/>
      <c r="J1611" s="260">
        <f>ROUND(I1611*H1611,2)</f>
        <v>0</v>
      </c>
      <c r="K1611" s="256" t="s">
        <v>1</v>
      </c>
      <c r="L1611" s="261"/>
      <c r="M1611" s="262" t="s">
        <v>1</v>
      </c>
      <c r="N1611" s="263" t="s">
        <v>44</v>
      </c>
      <c r="O1611" s="78"/>
      <c r="P1611" s="207">
        <f>O1611*H1611</f>
        <v>0</v>
      </c>
      <c r="Q1611" s="207">
        <v>0</v>
      </c>
      <c r="R1611" s="207">
        <f>Q1611*H1611</f>
        <v>0</v>
      </c>
      <c r="S1611" s="207">
        <v>0</v>
      </c>
      <c r="T1611" s="208">
        <f>S1611*H1611</f>
        <v>0</v>
      </c>
      <c r="AR1611" s="16" t="s">
        <v>203</v>
      </c>
      <c r="AT1611" s="16" t="s">
        <v>298</v>
      </c>
      <c r="AU1611" s="16" t="s">
        <v>80</v>
      </c>
      <c r="AY1611" s="16" t="s">
        <v>141</v>
      </c>
      <c r="BE1611" s="209">
        <f>IF(N1611="základní",J1611,0)</f>
        <v>0</v>
      </c>
      <c r="BF1611" s="209">
        <f>IF(N1611="snížená",J1611,0)</f>
        <v>0</v>
      </c>
      <c r="BG1611" s="209">
        <f>IF(N1611="zákl. přenesená",J1611,0)</f>
        <v>0</v>
      </c>
      <c r="BH1611" s="209">
        <f>IF(N1611="sníž. přenesená",J1611,0)</f>
        <v>0</v>
      </c>
      <c r="BI1611" s="209">
        <f>IF(N1611="nulová",J1611,0)</f>
        <v>0</v>
      </c>
      <c r="BJ1611" s="16" t="s">
        <v>78</v>
      </c>
      <c r="BK1611" s="209">
        <f>ROUND(I1611*H1611,2)</f>
        <v>0</v>
      </c>
      <c r="BL1611" s="16" t="s">
        <v>148</v>
      </c>
      <c r="BM1611" s="16" t="s">
        <v>1485</v>
      </c>
    </row>
    <row r="1612" s="11" customFormat="1">
      <c r="B1612" s="210"/>
      <c r="C1612" s="211"/>
      <c r="D1612" s="212" t="s">
        <v>150</v>
      </c>
      <c r="E1612" s="213" t="s">
        <v>1</v>
      </c>
      <c r="F1612" s="214" t="s">
        <v>629</v>
      </c>
      <c r="G1612" s="211"/>
      <c r="H1612" s="213" t="s">
        <v>1</v>
      </c>
      <c r="I1612" s="215"/>
      <c r="J1612" s="211"/>
      <c r="K1612" s="211"/>
      <c r="L1612" s="216"/>
      <c r="M1612" s="217"/>
      <c r="N1612" s="218"/>
      <c r="O1612" s="218"/>
      <c r="P1612" s="218"/>
      <c r="Q1612" s="218"/>
      <c r="R1612" s="218"/>
      <c r="S1612" s="218"/>
      <c r="T1612" s="219"/>
      <c r="AT1612" s="220" t="s">
        <v>150</v>
      </c>
      <c r="AU1612" s="220" t="s">
        <v>80</v>
      </c>
      <c r="AV1612" s="11" t="s">
        <v>78</v>
      </c>
      <c r="AW1612" s="11" t="s">
        <v>35</v>
      </c>
      <c r="AX1612" s="11" t="s">
        <v>73</v>
      </c>
      <c r="AY1612" s="220" t="s">
        <v>141</v>
      </c>
    </row>
    <row r="1613" s="11" customFormat="1">
      <c r="B1613" s="210"/>
      <c r="C1613" s="211"/>
      <c r="D1613" s="212" t="s">
        <v>150</v>
      </c>
      <c r="E1613" s="213" t="s">
        <v>1</v>
      </c>
      <c r="F1613" s="214" t="s">
        <v>630</v>
      </c>
      <c r="G1613" s="211"/>
      <c r="H1613" s="213" t="s">
        <v>1</v>
      </c>
      <c r="I1613" s="215"/>
      <c r="J1613" s="211"/>
      <c r="K1613" s="211"/>
      <c r="L1613" s="216"/>
      <c r="M1613" s="217"/>
      <c r="N1613" s="218"/>
      <c r="O1613" s="218"/>
      <c r="P1613" s="218"/>
      <c r="Q1613" s="218"/>
      <c r="R1613" s="218"/>
      <c r="S1613" s="218"/>
      <c r="T1613" s="219"/>
      <c r="AT1613" s="220" t="s">
        <v>150</v>
      </c>
      <c r="AU1613" s="220" t="s">
        <v>80</v>
      </c>
      <c r="AV1613" s="11" t="s">
        <v>78</v>
      </c>
      <c r="AW1613" s="11" t="s">
        <v>35</v>
      </c>
      <c r="AX1613" s="11" t="s">
        <v>73</v>
      </c>
      <c r="AY1613" s="220" t="s">
        <v>141</v>
      </c>
    </row>
    <row r="1614" s="11" customFormat="1">
      <c r="B1614" s="210"/>
      <c r="C1614" s="211"/>
      <c r="D1614" s="212" t="s">
        <v>150</v>
      </c>
      <c r="E1614" s="213" t="s">
        <v>1</v>
      </c>
      <c r="F1614" s="214" t="s">
        <v>1313</v>
      </c>
      <c r="G1614" s="211"/>
      <c r="H1614" s="213" t="s">
        <v>1</v>
      </c>
      <c r="I1614" s="215"/>
      <c r="J1614" s="211"/>
      <c r="K1614" s="211"/>
      <c r="L1614" s="216"/>
      <c r="M1614" s="217"/>
      <c r="N1614" s="218"/>
      <c r="O1614" s="218"/>
      <c r="P1614" s="218"/>
      <c r="Q1614" s="218"/>
      <c r="R1614" s="218"/>
      <c r="S1614" s="218"/>
      <c r="T1614" s="219"/>
      <c r="AT1614" s="220" t="s">
        <v>150</v>
      </c>
      <c r="AU1614" s="220" t="s">
        <v>80</v>
      </c>
      <c r="AV1614" s="11" t="s">
        <v>78</v>
      </c>
      <c r="AW1614" s="11" t="s">
        <v>35</v>
      </c>
      <c r="AX1614" s="11" t="s">
        <v>73</v>
      </c>
      <c r="AY1614" s="220" t="s">
        <v>141</v>
      </c>
    </row>
    <row r="1615" s="11" customFormat="1">
      <c r="B1615" s="210"/>
      <c r="C1615" s="211"/>
      <c r="D1615" s="212" t="s">
        <v>150</v>
      </c>
      <c r="E1615" s="213" t="s">
        <v>1</v>
      </c>
      <c r="F1615" s="214" t="s">
        <v>1314</v>
      </c>
      <c r="G1615" s="211"/>
      <c r="H1615" s="213" t="s">
        <v>1</v>
      </c>
      <c r="I1615" s="215"/>
      <c r="J1615" s="211"/>
      <c r="K1615" s="211"/>
      <c r="L1615" s="216"/>
      <c r="M1615" s="217"/>
      <c r="N1615" s="218"/>
      <c r="O1615" s="218"/>
      <c r="P1615" s="218"/>
      <c r="Q1615" s="218"/>
      <c r="R1615" s="218"/>
      <c r="S1615" s="218"/>
      <c r="T1615" s="219"/>
      <c r="AT1615" s="220" t="s">
        <v>150</v>
      </c>
      <c r="AU1615" s="220" t="s">
        <v>80</v>
      </c>
      <c r="AV1615" s="11" t="s">
        <v>78</v>
      </c>
      <c r="AW1615" s="11" t="s">
        <v>35</v>
      </c>
      <c r="AX1615" s="11" t="s">
        <v>73</v>
      </c>
      <c r="AY1615" s="220" t="s">
        <v>141</v>
      </c>
    </row>
    <row r="1616" s="11" customFormat="1">
      <c r="B1616" s="210"/>
      <c r="C1616" s="211"/>
      <c r="D1616" s="212" t="s">
        <v>150</v>
      </c>
      <c r="E1616" s="213" t="s">
        <v>1</v>
      </c>
      <c r="F1616" s="214" t="s">
        <v>631</v>
      </c>
      <c r="G1616" s="211"/>
      <c r="H1616" s="213" t="s">
        <v>1</v>
      </c>
      <c r="I1616" s="215"/>
      <c r="J1616" s="211"/>
      <c r="K1616" s="211"/>
      <c r="L1616" s="216"/>
      <c r="M1616" s="217"/>
      <c r="N1616" s="218"/>
      <c r="O1616" s="218"/>
      <c r="P1616" s="218"/>
      <c r="Q1616" s="218"/>
      <c r="R1616" s="218"/>
      <c r="S1616" s="218"/>
      <c r="T1616" s="219"/>
      <c r="AT1616" s="220" t="s">
        <v>150</v>
      </c>
      <c r="AU1616" s="220" t="s">
        <v>80</v>
      </c>
      <c r="AV1616" s="11" t="s">
        <v>78</v>
      </c>
      <c r="AW1616" s="11" t="s">
        <v>35</v>
      </c>
      <c r="AX1616" s="11" t="s">
        <v>73</v>
      </c>
      <c r="AY1616" s="220" t="s">
        <v>141</v>
      </c>
    </row>
    <row r="1617" s="11" customFormat="1">
      <c r="B1617" s="210"/>
      <c r="C1617" s="211"/>
      <c r="D1617" s="212" t="s">
        <v>150</v>
      </c>
      <c r="E1617" s="213" t="s">
        <v>1</v>
      </c>
      <c r="F1617" s="214" t="s">
        <v>1315</v>
      </c>
      <c r="G1617" s="211"/>
      <c r="H1617" s="213" t="s">
        <v>1</v>
      </c>
      <c r="I1617" s="215"/>
      <c r="J1617" s="211"/>
      <c r="K1617" s="211"/>
      <c r="L1617" s="216"/>
      <c r="M1617" s="217"/>
      <c r="N1617" s="218"/>
      <c r="O1617" s="218"/>
      <c r="P1617" s="218"/>
      <c r="Q1617" s="218"/>
      <c r="R1617" s="218"/>
      <c r="S1617" s="218"/>
      <c r="T1617" s="219"/>
      <c r="AT1617" s="220" t="s">
        <v>150</v>
      </c>
      <c r="AU1617" s="220" t="s">
        <v>80</v>
      </c>
      <c r="AV1617" s="11" t="s">
        <v>78</v>
      </c>
      <c r="AW1617" s="11" t="s">
        <v>35</v>
      </c>
      <c r="AX1617" s="11" t="s">
        <v>73</v>
      </c>
      <c r="AY1617" s="220" t="s">
        <v>141</v>
      </c>
    </row>
    <row r="1618" s="12" customFormat="1">
      <c r="B1618" s="221"/>
      <c r="C1618" s="222"/>
      <c r="D1618" s="212" t="s">
        <v>150</v>
      </c>
      <c r="E1618" s="223" t="s">
        <v>1</v>
      </c>
      <c r="F1618" s="224" t="s">
        <v>80</v>
      </c>
      <c r="G1618" s="222"/>
      <c r="H1618" s="225">
        <v>2</v>
      </c>
      <c r="I1618" s="226"/>
      <c r="J1618" s="222"/>
      <c r="K1618" s="222"/>
      <c r="L1618" s="227"/>
      <c r="M1618" s="228"/>
      <c r="N1618" s="229"/>
      <c r="O1618" s="229"/>
      <c r="P1618" s="229"/>
      <c r="Q1618" s="229"/>
      <c r="R1618" s="229"/>
      <c r="S1618" s="229"/>
      <c r="T1618" s="230"/>
      <c r="AT1618" s="231" t="s">
        <v>150</v>
      </c>
      <c r="AU1618" s="231" t="s">
        <v>80</v>
      </c>
      <c r="AV1618" s="12" t="s">
        <v>80</v>
      </c>
      <c r="AW1618" s="12" t="s">
        <v>35</v>
      </c>
      <c r="AX1618" s="12" t="s">
        <v>78</v>
      </c>
      <c r="AY1618" s="231" t="s">
        <v>141</v>
      </c>
    </row>
    <row r="1619" s="1" customFormat="1" ht="14.4" customHeight="1">
      <c r="B1619" s="37"/>
      <c r="C1619" s="254" t="s">
        <v>1486</v>
      </c>
      <c r="D1619" s="254" t="s">
        <v>298</v>
      </c>
      <c r="E1619" s="255" t="s">
        <v>1487</v>
      </c>
      <c r="F1619" s="256" t="s">
        <v>1488</v>
      </c>
      <c r="G1619" s="257" t="s">
        <v>891</v>
      </c>
      <c r="H1619" s="258">
        <v>1</v>
      </c>
      <c r="I1619" s="259"/>
      <c r="J1619" s="260">
        <f>ROUND(I1619*H1619,2)</f>
        <v>0</v>
      </c>
      <c r="K1619" s="256" t="s">
        <v>1</v>
      </c>
      <c r="L1619" s="261"/>
      <c r="M1619" s="262" t="s">
        <v>1</v>
      </c>
      <c r="N1619" s="263" t="s">
        <v>44</v>
      </c>
      <c r="O1619" s="78"/>
      <c r="P1619" s="207">
        <f>O1619*H1619</f>
        <v>0</v>
      </c>
      <c r="Q1619" s="207">
        <v>0</v>
      </c>
      <c r="R1619" s="207">
        <f>Q1619*H1619</f>
        <v>0</v>
      </c>
      <c r="S1619" s="207">
        <v>0</v>
      </c>
      <c r="T1619" s="208">
        <f>S1619*H1619</f>
        <v>0</v>
      </c>
      <c r="AR1619" s="16" t="s">
        <v>203</v>
      </c>
      <c r="AT1619" s="16" t="s">
        <v>298</v>
      </c>
      <c r="AU1619" s="16" t="s">
        <v>80</v>
      </c>
      <c r="AY1619" s="16" t="s">
        <v>141</v>
      </c>
      <c r="BE1619" s="209">
        <f>IF(N1619="základní",J1619,0)</f>
        <v>0</v>
      </c>
      <c r="BF1619" s="209">
        <f>IF(N1619="snížená",J1619,0)</f>
        <v>0</v>
      </c>
      <c r="BG1619" s="209">
        <f>IF(N1619="zákl. přenesená",J1619,0)</f>
        <v>0</v>
      </c>
      <c r="BH1619" s="209">
        <f>IF(N1619="sníž. přenesená",J1619,0)</f>
        <v>0</v>
      </c>
      <c r="BI1619" s="209">
        <f>IF(N1619="nulová",J1619,0)</f>
        <v>0</v>
      </c>
      <c r="BJ1619" s="16" t="s">
        <v>78</v>
      </c>
      <c r="BK1619" s="209">
        <f>ROUND(I1619*H1619,2)</f>
        <v>0</v>
      </c>
      <c r="BL1619" s="16" t="s">
        <v>148</v>
      </c>
      <c r="BM1619" s="16" t="s">
        <v>1489</v>
      </c>
    </row>
    <row r="1620" s="11" customFormat="1">
      <c r="B1620" s="210"/>
      <c r="C1620" s="211"/>
      <c r="D1620" s="212" t="s">
        <v>150</v>
      </c>
      <c r="E1620" s="213" t="s">
        <v>1</v>
      </c>
      <c r="F1620" s="214" t="s">
        <v>629</v>
      </c>
      <c r="G1620" s="211"/>
      <c r="H1620" s="213" t="s">
        <v>1</v>
      </c>
      <c r="I1620" s="215"/>
      <c r="J1620" s="211"/>
      <c r="K1620" s="211"/>
      <c r="L1620" s="216"/>
      <c r="M1620" s="217"/>
      <c r="N1620" s="218"/>
      <c r="O1620" s="218"/>
      <c r="P1620" s="218"/>
      <c r="Q1620" s="218"/>
      <c r="R1620" s="218"/>
      <c r="S1620" s="218"/>
      <c r="T1620" s="219"/>
      <c r="AT1620" s="220" t="s">
        <v>150</v>
      </c>
      <c r="AU1620" s="220" t="s">
        <v>80</v>
      </c>
      <c r="AV1620" s="11" t="s">
        <v>78</v>
      </c>
      <c r="AW1620" s="11" t="s">
        <v>35</v>
      </c>
      <c r="AX1620" s="11" t="s">
        <v>73</v>
      </c>
      <c r="AY1620" s="220" t="s">
        <v>141</v>
      </c>
    </row>
    <row r="1621" s="11" customFormat="1">
      <c r="B1621" s="210"/>
      <c r="C1621" s="211"/>
      <c r="D1621" s="212" t="s">
        <v>150</v>
      </c>
      <c r="E1621" s="213" t="s">
        <v>1</v>
      </c>
      <c r="F1621" s="214" t="s">
        <v>630</v>
      </c>
      <c r="G1621" s="211"/>
      <c r="H1621" s="213" t="s">
        <v>1</v>
      </c>
      <c r="I1621" s="215"/>
      <c r="J1621" s="211"/>
      <c r="K1621" s="211"/>
      <c r="L1621" s="216"/>
      <c r="M1621" s="217"/>
      <c r="N1621" s="218"/>
      <c r="O1621" s="218"/>
      <c r="P1621" s="218"/>
      <c r="Q1621" s="218"/>
      <c r="R1621" s="218"/>
      <c r="S1621" s="218"/>
      <c r="T1621" s="219"/>
      <c r="AT1621" s="220" t="s">
        <v>150</v>
      </c>
      <c r="AU1621" s="220" t="s">
        <v>80</v>
      </c>
      <c r="AV1621" s="11" t="s">
        <v>78</v>
      </c>
      <c r="AW1621" s="11" t="s">
        <v>35</v>
      </c>
      <c r="AX1621" s="11" t="s">
        <v>73</v>
      </c>
      <c r="AY1621" s="220" t="s">
        <v>141</v>
      </c>
    </row>
    <row r="1622" s="11" customFormat="1">
      <c r="B1622" s="210"/>
      <c r="C1622" s="211"/>
      <c r="D1622" s="212" t="s">
        <v>150</v>
      </c>
      <c r="E1622" s="213" t="s">
        <v>1</v>
      </c>
      <c r="F1622" s="214" t="s">
        <v>1313</v>
      </c>
      <c r="G1622" s="211"/>
      <c r="H1622" s="213" t="s">
        <v>1</v>
      </c>
      <c r="I1622" s="215"/>
      <c r="J1622" s="211"/>
      <c r="K1622" s="211"/>
      <c r="L1622" s="216"/>
      <c r="M1622" s="217"/>
      <c r="N1622" s="218"/>
      <c r="O1622" s="218"/>
      <c r="P1622" s="218"/>
      <c r="Q1622" s="218"/>
      <c r="R1622" s="218"/>
      <c r="S1622" s="218"/>
      <c r="T1622" s="219"/>
      <c r="AT1622" s="220" t="s">
        <v>150</v>
      </c>
      <c r="AU1622" s="220" t="s">
        <v>80</v>
      </c>
      <c r="AV1622" s="11" t="s">
        <v>78</v>
      </c>
      <c r="AW1622" s="11" t="s">
        <v>35</v>
      </c>
      <c r="AX1622" s="11" t="s">
        <v>73</v>
      </c>
      <c r="AY1622" s="220" t="s">
        <v>141</v>
      </c>
    </row>
    <row r="1623" s="11" customFormat="1">
      <c r="B1623" s="210"/>
      <c r="C1623" s="211"/>
      <c r="D1623" s="212" t="s">
        <v>150</v>
      </c>
      <c r="E1623" s="213" t="s">
        <v>1</v>
      </c>
      <c r="F1623" s="214" t="s">
        <v>1314</v>
      </c>
      <c r="G1623" s="211"/>
      <c r="H1623" s="213" t="s">
        <v>1</v>
      </c>
      <c r="I1623" s="215"/>
      <c r="J1623" s="211"/>
      <c r="K1623" s="211"/>
      <c r="L1623" s="216"/>
      <c r="M1623" s="217"/>
      <c r="N1623" s="218"/>
      <c r="O1623" s="218"/>
      <c r="P1623" s="218"/>
      <c r="Q1623" s="218"/>
      <c r="R1623" s="218"/>
      <c r="S1623" s="218"/>
      <c r="T1623" s="219"/>
      <c r="AT1623" s="220" t="s">
        <v>150</v>
      </c>
      <c r="AU1623" s="220" t="s">
        <v>80</v>
      </c>
      <c r="AV1623" s="11" t="s">
        <v>78</v>
      </c>
      <c r="AW1623" s="11" t="s">
        <v>35</v>
      </c>
      <c r="AX1623" s="11" t="s">
        <v>73</v>
      </c>
      <c r="AY1623" s="220" t="s">
        <v>141</v>
      </c>
    </row>
    <row r="1624" s="11" customFormat="1">
      <c r="B1624" s="210"/>
      <c r="C1624" s="211"/>
      <c r="D1624" s="212" t="s">
        <v>150</v>
      </c>
      <c r="E1624" s="213" t="s">
        <v>1</v>
      </c>
      <c r="F1624" s="214" t="s">
        <v>631</v>
      </c>
      <c r="G1624" s="211"/>
      <c r="H1624" s="213" t="s">
        <v>1</v>
      </c>
      <c r="I1624" s="215"/>
      <c r="J1624" s="211"/>
      <c r="K1624" s="211"/>
      <c r="L1624" s="216"/>
      <c r="M1624" s="217"/>
      <c r="N1624" s="218"/>
      <c r="O1624" s="218"/>
      <c r="P1624" s="218"/>
      <c r="Q1624" s="218"/>
      <c r="R1624" s="218"/>
      <c r="S1624" s="218"/>
      <c r="T1624" s="219"/>
      <c r="AT1624" s="220" t="s">
        <v>150</v>
      </c>
      <c r="AU1624" s="220" t="s">
        <v>80</v>
      </c>
      <c r="AV1624" s="11" t="s">
        <v>78</v>
      </c>
      <c r="AW1624" s="11" t="s">
        <v>35</v>
      </c>
      <c r="AX1624" s="11" t="s">
        <v>73</v>
      </c>
      <c r="AY1624" s="220" t="s">
        <v>141</v>
      </c>
    </row>
    <row r="1625" s="11" customFormat="1">
      <c r="B1625" s="210"/>
      <c r="C1625" s="211"/>
      <c r="D1625" s="212" t="s">
        <v>150</v>
      </c>
      <c r="E1625" s="213" t="s">
        <v>1</v>
      </c>
      <c r="F1625" s="214" t="s">
        <v>1315</v>
      </c>
      <c r="G1625" s="211"/>
      <c r="H1625" s="213" t="s">
        <v>1</v>
      </c>
      <c r="I1625" s="215"/>
      <c r="J1625" s="211"/>
      <c r="K1625" s="211"/>
      <c r="L1625" s="216"/>
      <c r="M1625" s="217"/>
      <c r="N1625" s="218"/>
      <c r="O1625" s="218"/>
      <c r="P1625" s="218"/>
      <c r="Q1625" s="218"/>
      <c r="R1625" s="218"/>
      <c r="S1625" s="218"/>
      <c r="T1625" s="219"/>
      <c r="AT1625" s="220" t="s">
        <v>150</v>
      </c>
      <c r="AU1625" s="220" t="s">
        <v>80</v>
      </c>
      <c r="AV1625" s="11" t="s">
        <v>78</v>
      </c>
      <c r="AW1625" s="11" t="s">
        <v>35</v>
      </c>
      <c r="AX1625" s="11" t="s">
        <v>73</v>
      </c>
      <c r="AY1625" s="220" t="s">
        <v>141</v>
      </c>
    </row>
    <row r="1626" s="12" customFormat="1">
      <c r="B1626" s="221"/>
      <c r="C1626" s="222"/>
      <c r="D1626" s="212" t="s">
        <v>150</v>
      </c>
      <c r="E1626" s="223" t="s">
        <v>1</v>
      </c>
      <c r="F1626" s="224" t="s">
        <v>78</v>
      </c>
      <c r="G1626" s="222"/>
      <c r="H1626" s="225">
        <v>1</v>
      </c>
      <c r="I1626" s="226"/>
      <c r="J1626" s="222"/>
      <c r="K1626" s="222"/>
      <c r="L1626" s="227"/>
      <c r="M1626" s="228"/>
      <c r="N1626" s="229"/>
      <c r="O1626" s="229"/>
      <c r="P1626" s="229"/>
      <c r="Q1626" s="229"/>
      <c r="R1626" s="229"/>
      <c r="S1626" s="229"/>
      <c r="T1626" s="230"/>
      <c r="AT1626" s="231" t="s">
        <v>150</v>
      </c>
      <c r="AU1626" s="231" t="s">
        <v>80</v>
      </c>
      <c r="AV1626" s="12" t="s">
        <v>80</v>
      </c>
      <c r="AW1626" s="12" t="s">
        <v>35</v>
      </c>
      <c r="AX1626" s="12" t="s">
        <v>78</v>
      </c>
      <c r="AY1626" s="231" t="s">
        <v>141</v>
      </c>
    </row>
    <row r="1627" s="1" customFormat="1" ht="14.4" customHeight="1">
      <c r="B1627" s="37"/>
      <c r="C1627" s="254" t="s">
        <v>1490</v>
      </c>
      <c r="D1627" s="254" t="s">
        <v>298</v>
      </c>
      <c r="E1627" s="255" t="s">
        <v>1491</v>
      </c>
      <c r="F1627" s="256" t="s">
        <v>1492</v>
      </c>
      <c r="G1627" s="257" t="s">
        <v>891</v>
      </c>
      <c r="H1627" s="258">
        <v>30</v>
      </c>
      <c r="I1627" s="259"/>
      <c r="J1627" s="260">
        <f>ROUND(I1627*H1627,2)</f>
        <v>0</v>
      </c>
      <c r="K1627" s="256" t="s">
        <v>1</v>
      </c>
      <c r="L1627" s="261"/>
      <c r="M1627" s="262" t="s">
        <v>1</v>
      </c>
      <c r="N1627" s="263" t="s">
        <v>44</v>
      </c>
      <c r="O1627" s="78"/>
      <c r="P1627" s="207">
        <f>O1627*H1627</f>
        <v>0</v>
      </c>
      <c r="Q1627" s="207">
        <v>0</v>
      </c>
      <c r="R1627" s="207">
        <f>Q1627*H1627</f>
        <v>0</v>
      </c>
      <c r="S1627" s="207">
        <v>0</v>
      </c>
      <c r="T1627" s="208">
        <f>S1627*H1627</f>
        <v>0</v>
      </c>
      <c r="AR1627" s="16" t="s">
        <v>203</v>
      </c>
      <c r="AT1627" s="16" t="s">
        <v>298</v>
      </c>
      <c r="AU1627" s="16" t="s">
        <v>80</v>
      </c>
      <c r="AY1627" s="16" t="s">
        <v>141</v>
      </c>
      <c r="BE1627" s="209">
        <f>IF(N1627="základní",J1627,0)</f>
        <v>0</v>
      </c>
      <c r="BF1627" s="209">
        <f>IF(N1627="snížená",J1627,0)</f>
        <v>0</v>
      </c>
      <c r="BG1627" s="209">
        <f>IF(N1627="zákl. přenesená",J1627,0)</f>
        <v>0</v>
      </c>
      <c r="BH1627" s="209">
        <f>IF(N1627="sníž. přenesená",J1627,0)</f>
        <v>0</v>
      </c>
      <c r="BI1627" s="209">
        <f>IF(N1627="nulová",J1627,0)</f>
        <v>0</v>
      </c>
      <c r="BJ1627" s="16" t="s">
        <v>78</v>
      </c>
      <c r="BK1627" s="209">
        <f>ROUND(I1627*H1627,2)</f>
        <v>0</v>
      </c>
      <c r="BL1627" s="16" t="s">
        <v>148</v>
      </c>
      <c r="BM1627" s="16" t="s">
        <v>1493</v>
      </c>
    </row>
    <row r="1628" s="11" customFormat="1">
      <c r="B1628" s="210"/>
      <c r="C1628" s="211"/>
      <c r="D1628" s="212" t="s">
        <v>150</v>
      </c>
      <c r="E1628" s="213" t="s">
        <v>1</v>
      </c>
      <c r="F1628" s="214" t="s">
        <v>629</v>
      </c>
      <c r="G1628" s="211"/>
      <c r="H1628" s="213" t="s">
        <v>1</v>
      </c>
      <c r="I1628" s="215"/>
      <c r="J1628" s="211"/>
      <c r="K1628" s="211"/>
      <c r="L1628" s="216"/>
      <c r="M1628" s="217"/>
      <c r="N1628" s="218"/>
      <c r="O1628" s="218"/>
      <c r="P1628" s="218"/>
      <c r="Q1628" s="218"/>
      <c r="R1628" s="218"/>
      <c r="S1628" s="218"/>
      <c r="T1628" s="219"/>
      <c r="AT1628" s="220" t="s">
        <v>150</v>
      </c>
      <c r="AU1628" s="220" t="s">
        <v>80</v>
      </c>
      <c r="AV1628" s="11" t="s">
        <v>78</v>
      </c>
      <c r="AW1628" s="11" t="s">
        <v>35</v>
      </c>
      <c r="AX1628" s="11" t="s">
        <v>73</v>
      </c>
      <c r="AY1628" s="220" t="s">
        <v>141</v>
      </c>
    </row>
    <row r="1629" s="11" customFormat="1">
      <c r="B1629" s="210"/>
      <c r="C1629" s="211"/>
      <c r="D1629" s="212" t="s">
        <v>150</v>
      </c>
      <c r="E1629" s="213" t="s">
        <v>1</v>
      </c>
      <c r="F1629" s="214" t="s">
        <v>630</v>
      </c>
      <c r="G1629" s="211"/>
      <c r="H1629" s="213" t="s">
        <v>1</v>
      </c>
      <c r="I1629" s="215"/>
      <c r="J1629" s="211"/>
      <c r="K1629" s="211"/>
      <c r="L1629" s="216"/>
      <c r="M1629" s="217"/>
      <c r="N1629" s="218"/>
      <c r="O1629" s="218"/>
      <c r="P1629" s="218"/>
      <c r="Q1629" s="218"/>
      <c r="R1629" s="218"/>
      <c r="S1629" s="218"/>
      <c r="T1629" s="219"/>
      <c r="AT1629" s="220" t="s">
        <v>150</v>
      </c>
      <c r="AU1629" s="220" t="s">
        <v>80</v>
      </c>
      <c r="AV1629" s="11" t="s">
        <v>78</v>
      </c>
      <c r="AW1629" s="11" t="s">
        <v>35</v>
      </c>
      <c r="AX1629" s="11" t="s">
        <v>73</v>
      </c>
      <c r="AY1629" s="220" t="s">
        <v>141</v>
      </c>
    </row>
    <row r="1630" s="11" customFormat="1">
      <c r="B1630" s="210"/>
      <c r="C1630" s="211"/>
      <c r="D1630" s="212" t="s">
        <v>150</v>
      </c>
      <c r="E1630" s="213" t="s">
        <v>1</v>
      </c>
      <c r="F1630" s="214" t="s">
        <v>1313</v>
      </c>
      <c r="G1630" s="211"/>
      <c r="H1630" s="213" t="s">
        <v>1</v>
      </c>
      <c r="I1630" s="215"/>
      <c r="J1630" s="211"/>
      <c r="K1630" s="211"/>
      <c r="L1630" s="216"/>
      <c r="M1630" s="217"/>
      <c r="N1630" s="218"/>
      <c r="O1630" s="218"/>
      <c r="P1630" s="218"/>
      <c r="Q1630" s="218"/>
      <c r="R1630" s="218"/>
      <c r="S1630" s="218"/>
      <c r="T1630" s="219"/>
      <c r="AT1630" s="220" t="s">
        <v>150</v>
      </c>
      <c r="AU1630" s="220" t="s">
        <v>80</v>
      </c>
      <c r="AV1630" s="11" t="s">
        <v>78</v>
      </c>
      <c r="AW1630" s="11" t="s">
        <v>35</v>
      </c>
      <c r="AX1630" s="11" t="s">
        <v>73</v>
      </c>
      <c r="AY1630" s="220" t="s">
        <v>141</v>
      </c>
    </row>
    <row r="1631" s="11" customFormat="1">
      <c r="B1631" s="210"/>
      <c r="C1631" s="211"/>
      <c r="D1631" s="212" t="s">
        <v>150</v>
      </c>
      <c r="E1631" s="213" t="s">
        <v>1</v>
      </c>
      <c r="F1631" s="214" t="s">
        <v>1314</v>
      </c>
      <c r="G1631" s="211"/>
      <c r="H1631" s="213" t="s">
        <v>1</v>
      </c>
      <c r="I1631" s="215"/>
      <c r="J1631" s="211"/>
      <c r="K1631" s="211"/>
      <c r="L1631" s="216"/>
      <c r="M1631" s="217"/>
      <c r="N1631" s="218"/>
      <c r="O1631" s="218"/>
      <c r="P1631" s="218"/>
      <c r="Q1631" s="218"/>
      <c r="R1631" s="218"/>
      <c r="S1631" s="218"/>
      <c r="T1631" s="219"/>
      <c r="AT1631" s="220" t="s">
        <v>150</v>
      </c>
      <c r="AU1631" s="220" t="s">
        <v>80</v>
      </c>
      <c r="AV1631" s="11" t="s">
        <v>78</v>
      </c>
      <c r="AW1631" s="11" t="s">
        <v>35</v>
      </c>
      <c r="AX1631" s="11" t="s">
        <v>73</v>
      </c>
      <c r="AY1631" s="220" t="s">
        <v>141</v>
      </c>
    </row>
    <row r="1632" s="11" customFormat="1">
      <c r="B1632" s="210"/>
      <c r="C1632" s="211"/>
      <c r="D1632" s="212" t="s">
        <v>150</v>
      </c>
      <c r="E1632" s="213" t="s">
        <v>1</v>
      </c>
      <c r="F1632" s="214" t="s">
        <v>631</v>
      </c>
      <c r="G1632" s="211"/>
      <c r="H1632" s="213" t="s">
        <v>1</v>
      </c>
      <c r="I1632" s="215"/>
      <c r="J1632" s="211"/>
      <c r="K1632" s="211"/>
      <c r="L1632" s="216"/>
      <c r="M1632" s="217"/>
      <c r="N1632" s="218"/>
      <c r="O1632" s="218"/>
      <c r="P1632" s="218"/>
      <c r="Q1632" s="218"/>
      <c r="R1632" s="218"/>
      <c r="S1632" s="218"/>
      <c r="T1632" s="219"/>
      <c r="AT1632" s="220" t="s">
        <v>150</v>
      </c>
      <c r="AU1632" s="220" t="s">
        <v>80</v>
      </c>
      <c r="AV1632" s="11" t="s">
        <v>78</v>
      </c>
      <c r="AW1632" s="11" t="s">
        <v>35</v>
      </c>
      <c r="AX1632" s="11" t="s">
        <v>73</v>
      </c>
      <c r="AY1632" s="220" t="s">
        <v>141</v>
      </c>
    </row>
    <row r="1633" s="11" customFormat="1">
      <c r="B1633" s="210"/>
      <c r="C1633" s="211"/>
      <c r="D1633" s="212" t="s">
        <v>150</v>
      </c>
      <c r="E1633" s="213" t="s">
        <v>1</v>
      </c>
      <c r="F1633" s="214" t="s">
        <v>1315</v>
      </c>
      <c r="G1633" s="211"/>
      <c r="H1633" s="213" t="s">
        <v>1</v>
      </c>
      <c r="I1633" s="215"/>
      <c r="J1633" s="211"/>
      <c r="K1633" s="211"/>
      <c r="L1633" s="216"/>
      <c r="M1633" s="217"/>
      <c r="N1633" s="218"/>
      <c r="O1633" s="218"/>
      <c r="P1633" s="218"/>
      <c r="Q1633" s="218"/>
      <c r="R1633" s="218"/>
      <c r="S1633" s="218"/>
      <c r="T1633" s="219"/>
      <c r="AT1633" s="220" t="s">
        <v>150</v>
      </c>
      <c r="AU1633" s="220" t="s">
        <v>80</v>
      </c>
      <c r="AV1633" s="11" t="s">
        <v>78</v>
      </c>
      <c r="AW1633" s="11" t="s">
        <v>35</v>
      </c>
      <c r="AX1633" s="11" t="s">
        <v>73</v>
      </c>
      <c r="AY1633" s="220" t="s">
        <v>141</v>
      </c>
    </row>
    <row r="1634" s="12" customFormat="1">
      <c r="B1634" s="221"/>
      <c r="C1634" s="222"/>
      <c r="D1634" s="212" t="s">
        <v>150</v>
      </c>
      <c r="E1634" s="223" t="s">
        <v>1</v>
      </c>
      <c r="F1634" s="224" t="s">
        <v>401</v>
      </c>
      <c r="G1634" s="222"/>
      <c r="H1634" s="225">
        <v>30</v>
      </c>
      <c r="I1634" s="226"/>
      <c r="J1634" s="222"/>
      <c r="K1634" s="222"/>
      <c r="L1634" s="227"/>
      <c r="M1634" s="228"/>
      <c r="N1634" s="229"/>
      <c r="O1634" s="229"/>
      <c r="P1634" s="229"/>
      <c r="Q1634" s="229"/>
      <c r="R1634" s="229"/>
      <c r="S1634" s="229"/>
      <c r="T1634" s="230"/>
      <c r="AT1634" s="231" t="s">
        <v>150</v>
      </c>
      <c r="AU1634" s="231" t="s">
        <v>80</v>
      </c>
      <c r="AV1634" s="12" t="s">
        <v>80</v>
      </c>
      <c r="AW1634" s="12" t="s">
        <v>35</v>
      </c>
      <c r="AX1634" s="12" t="s">
        <v>78</v>
      </c>
      <c r="AY1634" s="231" t="s">
        <v>141</v>
      </c>
    </row>
    <row r="1635" s="1" customFormat="1" ht="14.4" customHeight="1">
      <c r="B1635" s="37"/>
      <c r="C1635" s="254" t="s">
        <v>1494</v>
      </c>
      <c r="D1635" s="254" t="s">
        <v>298</v>
      </c>
      <c r="E1635" s="255" t="s">
        <v>1495</v>
      </c>
      <c r="F1635" s="256" t="s">
        <v>1496</v>
      </c>
      <c r="G1635" s="257" t="s">
        <v>891</v>
      </c>
      <c r="H1635" s="258">
        <v>30</v>
      </c>
      <c r="I1635" s="259"/>
      <c r="J1635" s="260">
        <f>ROUND(I1635*H1635,2)</f>
        <v>0</v>
      </c>
      <c r="K1635" s="256" t="s">
        <v>1</v>
      </c>
      <c r="L1635" s="261"/>
      <c r="M1635" s="262" t="s">
        <v>1</v>
      </c>
      <c r="N1635" s="263" t="s">
        <v>44</v>
      </c>
      <c r="O1635" s="78"/>
      <c r="P1635" s="207">
        <f>O1635*H1635</f>
        <v>0</v>
      </c>
      <c r="Q1635" s="207">
        <v>0</v>
      </c>
      <c r="R1635" s="207">
        <f>Q1635*H1635</f>
        <v>0</v>
      </c>
      <c r="S1635" s="207">
        <v>0</v>
      </c>
      <c r="T1635" s="208">
        <f>S1635*H1635</f>
        <v>0</v>
      </c>
      <c r="AR1635" s="16" t="s">
        <v>203</v>
      </c>
      <c r="AT1635" s="16" t="s">
        <v>298</v>
      </c>
      <c r="AU1635" s="16" t="s">
        <v>80</v>
      </c>
      <c r="AY1635" s="16" t="s">
        <v>141</v>
      </c>
      <c r="BE1635" s="209">
        <f>IF(N1635="základní",J1635,0)</f>
        <v>0</v>
      </c>
      <c r="BF1635" s="209">
        <f>IF(N1635="snížená",J1635,0)</f>
        <v>0</v>
      </c>
      <c r="BG1635" s="209">
        <f>IF(N1635="zákl. přenesená",J1635,0)</f>
        <v>0</v>
      </c>
      <c r="BH1635" s="209">
        <f>IF(N1635="sníž. přenesená",J1635,0)</f>
        <v>0</v>
      </c>
      <c r="BI1635" s="209">
        <f>IF(N1635="nulová",J1635,0)</f>
        <v>0</v>
      </c>
      <c r="BJ1635" s="16" t="s">
        <v>78</v>
      </c>
      <c r="BK1635" s="209">
        <f>ROUND(I1635*H1635,2)</f>
        <v>0</v>
      </c>
      <c r="BL1635" s="16" t="s">
        <v>148</v>
      </c>
      <c r="BM1635" s="16" t="s">
        <v>1497</v>
      </c>
    </row>
    <row r="1636" s="11" customFormat="1">
      <c r="B1636" s="210"/>
      <c r="C1636" s="211"/>
      <c r="D1636" s="212" t="s">
        <v>150</v>
      </c>
      <c r="E1636" s="213" t="s">
        <v>1</v>
      </c>
      <c r="F1636" s="214" t="s">
        <v>629</v>
      </c>
      <c r="G1636" s="211"/>
      <c r="H1636" s="213" t="s">
        <v>1</v>
      </c>
      <c r="I1636" s="215"/>
      <c r="J1636" s="211"/>
      <c r="K1636" s="211"/>
      <c r="L1636" s="216"/>
      <c r="M1636" s="217"/>
      <c r="N1636" s="218"/>
      <c r="O1636" s="218"/>
      <c r="P1636" s="218"/>
      <c r="Q1636" s="218"/>
      <c r="R1636" s="218"/>
      <c r="S1636" s="218"/>
      <c r="T1636" s="219"/>
      <c r="AT1636" s="220" t="s">
        <v>150</v>
      </c>
      <c r="AU1636" s="220" t="s">
        <v>80</v>
      </c>
      <c r="AV1636" s="11" t="s">
        <v>78</v>
      </c>
      <c r="AW1636" s="11" t="s">
        <v>35</v>
      </c>
      <c r="AX1636" s="11" t="s">
        <v>73</v>
      </c>
      <c r="AY1636" s="220" t="s">
        <v>141</v>
      </c>
    </row>
    <row r="1637" s="11" customFormat="1">
      <c r="B1637" s="210"/>
      <c r="C1637" s="211"/>
      <c r="D1637" s="212" t="s">
        <v>150</v>
      </c>
      <c r="E1637" s="213" t="s">
        <v>1</v>
      </c>
      <c r="F1637" s="214" t="s">
        <v>630</v>
      </c>
      <c r="G1637" s="211"/>
      <c r="H1637" s="213" t="s">
        <v>1</v>
      </c>
      <c r="I1637" s="215"/>
      <c r="J1637" s="211"/>
      <c r="K1637" s="211"/>
      <c r="L1637" s="216"/>
      <c r="M1637" s="217"/>
      <c r="N1637" s="218"/>
      <c r="O1637" s="218"/>
      <c r="P1637" s="218"/>
      <c r="Q1637" s="218"/>
      <c r="R1637" s="218"/>
      <c r="S1637" s="218"/>
      <c r="T1637" s="219"/>
      <c r="AT1637" s="220" t="s">
        <v>150</v>
      </c>
      <c r="AU1637" s="220" t="s">
        <v>80</v>
      </c>
      <c r="AV1637" s="11" t="s">
        <v>78</v>
      </c>
      <c r="AW1637" s="11" t="s">
        <v>35</v>
      </c>
      <c r="AX1637" s="11" t="s">
        <v>73</v>
      </c>
      <c r="AY1637" s="220" t="s">
        <v>141</v>
      </c>
    </row>
    <row r="1638" s="11" customFormat="1">
      <c r="B1638" s="210"/>
      <c r="C1638" s="211"/>
      <c r="D1638" s="212" t="s">
        <v>150</v>
      </c>
      <c r="E1638" s="213" t="s">
        <v>1</v>
      </c>
      <c r="F1638" s="214" t="s">
        <v>1313</v>
      </c>
      <c r="G1638" s="211"/>
      <c r="H1638" s="213" t="s">
        <v>1</v>
      </c>
      <c r="I1638" s="215"/>
      <c r="J1638" s="211"/>
      <c r="K1638" s="211"/>
      <c r="L1638" s="216"/>
      <c r="M1638" s="217"/>
      <c r="N1638" s="218"/>
      <c r="O1638" s="218"/>
      <c r="P1638" s="218"/>
      <c r="Q1638" s="218"/>
      <c r="R1638" s="218"/>
      <c r="S1638" s="218"/>
      <c r="T1638" s="219"/>
      <c r="AT1638" s="220" t="s">
        <v>150</v>
      </c>
      <c r="AU1638" s="220" t="s">
        <v>80</v>
      </c>
      <c r="AV1638" s="11" t="s">
        <v>78</v>
      </c>
      <c r="AW1638" s="11" t="s">
        <v>35</v>
      </c>
      <c r="AX1638" s="11" t="s">
        <v>73</v>
      </c>
      <c r="AY1638" s="220" t="s">
        <v>141</v>
      </c>
    </row>
    <row r="1639" s="11" customFormat="1">
      <c r="B1639" s="210"/>
      <c r="C1639" s="211"/>
      <c r="D1639" s="212" t="s">
        <v>150</v>
      </c>
      <c r="E1639" s="213" t="s">
        <v>1</v>
      </c>
      <c r="F1639" s="214" t="s">
        <v>1314</v>
      </c>
      <c r="G1639" s="211"/>
      <c r="H1639" s="213" t="s">
        <v>1</v>
      </c>
      <c r="I1639" s="215"/>
      <c r="J1639" s="211"/>
      <c r="K1639" s="211"/>
      <c r="L1639" s="216"/>
      <c r="M1639" s="217"/>
      <c r="N1639" s="218"/>
      <c r="O1639" s="218"/>
      <c r="P1639" s="218"/>
      <c r="Q1639" s="218"/>
      <c r="R1639" s="218"/>
      <c r="S1639" s="218"/>
      <c r="T1639" s="219"/>
      <c r="AT1639" s="220" t="s">
        <v>150</v>
      </c>
      <c r="AU1639" s="220" t="s">
        <v>80</v>
      </c>
      <c r="AV1639" s="11" t="s">
        <v>78</v>
      </c>
      <c r="AW1639" s="11" t="s">
        <v>35</v>
      </c>
      <c r="AX1639" s="11" t="s">
        <v>73</v>
      </c>
      <c r="AY1639" s="220" t="s">
        <v>141</v>
      </c>
    </row>
    <row r="1640" s="11" customFormat="1">
      <c r="B1640" s="210"/>
      <c r="C1640" s="211"/>
      <c r="D1640" s="212" t="s">
        <v>150</v>
      </c>
      <c r="E1640" s="213" t="s">
        <v>1</v>
      </c>
      <c r="F1640" s="214" t="s">
        <v>631</v>
      </c>
      <c r="G1640" s="211"/>
      <c r="H1640" s="213" t="s">
        <v>1</v>
      </c>
      <c r="I1640" s="215"/>
      <c r="J1640" s="211"/>
      <c r="K1640" s="211"/>
      <c r="L1640" s="216"/>
      <c r="M1640" s="217"/>
      <c r="N1640" s="218"/>
      <c r="O1640" s="218"/>
      <c r="P1640" s="218"/>
      <c r="Q1640" s="218"/>
      <c r="R1640" s="218"/>
      <c r="S1640" s="218"/>
      <c r="T1640" s="219"/>
      <c r="AT1640" s="220" t="s">
        <v>150</v>
      </c>
      <c r="AU1640" s="220" t="s">
        <v>80</v>
      </c>
      <c r="AV1640" s="11" t="s">
        <v>78</v>
      </c>
      <c r="AW1640" s="11" t="s">
        <v>35</v>
      </c>
      <c r="AX1640" s="11" t="s">
        <v>73</v>
      </c>
      <c r="AY1640" s="220" t="s">
        <v>141</v>
      </c>
    </row>
    <row r="1641" s="11" customFormat="1">
      <c r="B1641" s="210"/>
      <c r="C1641" s="211"/>
      <c r="D1641" s="212" t="s">
        <v>150</v>
      </c>
      <c r="E1641" s="213" t="s">
        <v>1</v>
      </c>
      <c r="F1641" s="214" t="s">
        <v>1315</v>
      </c>
      <c r="G1641" s="211"/>
      <c r="H1641" s="213" t="s">
        <v>1</v>
      </c>
      <c r="I1641" s="215"/>
      <c r="J1641" s="211"/>
      <c r="K1641" s="211"/>
      <c r="L1641" s="216"/>
      <c r="M1641" s="217"/>
      <c r="N1641" s="218"/>
      <c r="O1641" s="218"/>
      <c r="P1641" s="218"/>
      <c r="Q1641" s="218"/>
      <c r="R1641" s="218"/>
      <c r="S1641" s="218"/>
      <c r="T1641" s="219"/>
      <c r="AT1641" s="220" t="s">
        <v>150</v>
      </c>
      <c r="AU1641" s="220" t="s">
        <v>80</v>
      </c>
      <c r="AV1641" s="11" t="s">
        <v>78</v>
      </c>
      <c r="AW1641" s="11" t="s">
        <v>35</v>
      </c>
      <c r="AX1641" s="11" t="s">
        <v>73</v>
      </c>
      <c r="AY1641" s="220" t="s">
        <v>141</v>
      </c>
    </row>
    <row r="1642" s="12" customFormat="1">
      <c r="B1642" s="221"/>
      <c r="C1642" s="222"/>
      <c r="D1642" s="212" t="s">
        <v>150</v>
      </c>
      <c r="E1642" s="223" t="s">
        <v>1</v>
      </c>
      <c r="F1642" s="224" t="s">
        <v>401</v>
      </c>
      <c r="G1642" s="222"/>
      <c r="H1642" s="225">
        <v>30</v>
      </c>
      <c r="I1642" s="226"/>
      <c r="J1642" s="222"/>
      <c r="K1642" s="222"/>
      <c r="L1642" s="227"/>
      <c r="M1642" s="228"/>
      <c r="N1642" s="229"/>
      <c r="O1642" s="229"/>
      <c r="P1642" s="229"/>
      <c r="Q1642" s="229"/>
      <c r="R1642" s="229"/>
      <c r="S1642" s="229"/>
      <c r="T1642" s="230"/>
      <c r="AT1642" s="231" t="s">
        <v>150</v>
      </c>
      <c r="AU1642" s="231" t="s">
        <v>80</v>
      </c>
      <c r="AV1642" s="12" t="s">
        <v>80</v>
      </c>
      <c r="AW1642" s="12" t="s">
        <v>35</v>
      </c>
      <c r="AX1642" s="12" t="s">
        <v>78</v>
      </c>
      <c r="AY1642" s="231" t="s">
        <v>141</v>
      </c>
    </row>
    <row r="1643" s="1" customFormat="1" ht="14.4" customHeight="1">
      <c r="B1643" s="37"/>
      <c r="C1643" s="254" t="s">
        <v>1498</v>
      </c>
      <c r="D1643" s="254" t="s">
        <v>298</v>
      </c>
      <c r="E1643" s="255" t="s">
        <v>1499</v>
      </c>
      <c r="F1643" s="256" t="s">
        <v>1500</v>
      </c>
      <c r="G1643" s="257" t="s">
        <v>891</v>
      </c>
      <c r="H1643" s="258">
        <v>13</v>
      </c>
      <c r="I1643" s="259"/>
      <c r="J1643" s="260">
        <f>ROUND(I1643*H1643,2)</f>
        <v>0</v>
      </c>
      <c r="K1643" s="256" t="s">
        <v>1</v>
      </c>
      <c r="L1643" s="261"/>
      <c r="M1643" s="262" t="s">
        <v>1</v>
      </c>
      <c r="N1643" s="263" t="s">
        <v>44</v>
      </c>
      <c r="O1643" s="78"/>
      <c r="P1643" s="207">
        <f>O1643*H1643</f>
        <v>0</v>
      </c>
      <c r="Q1643" s="207">
        <v>0</v>
      </c>
      <c r="R1643" s="207">
        <f>Q1643*H1643</f>
        <v>0</v>
      </c>
      <c r="S1643" s="207">
        <v>0</v>
      </c>
      <c r="T1643" s="208">
        <f>S1643*H1643</f>
        <v>0</v>
      </c>
      <c r="AR1643" s="16" t="s">
        <v>203</v>
      </c>
      <c r="AT1643" s="16" t="s">
        <v>298</v>
      </c>
      <c r="AU1643" s="16" t="s">
        <v>80</v>
      </c>
      <c r="AY1643" s="16" t="s">
        <v>141</v>
      </c>
      <c r="BE1643" s="209">
        <f>IF(N1643="základní",J1643,0)</f>
        <v>0</v>
      </c>
      <c r="BF1643" s="209">
        <f>IF(N1643="snížená",J1643,0)</f>
        <v>0</v>
      </c>
      <c r="BG1643" s="209">
        <f>IF(N1643="zákl. přenesená",J1643,0)</f>
        <v>0</v>
      </c>
      <c r="BH1643" s="209">
        <f>IF(N1643="sníž. přenesená",J1643,0)</f>
        <v>0</v>
      </c>
      <c r="BI1643" s="209">
        <f>IF(N1643="nulová",J1643,0)</f>
        <v>0</v>
      </c>
      <c r="BJ1643" s="16" t="s">
        <v>78</v>
      </c>
      <c r="BK1643" s="209">
        <f>ROUND(I1643*H1643,2)</f>
        <v>0</v>
      </c>
      <c r="BL1643" s="16" t="s">
        <v>148</v>
      </c>
      <c r="BM1643" s="16" t="s">
        <v>1501</v>
      </c>
    </row>
    <row r="1644" s="11" customFormat="1">
      <c r="B1644" s="210"/>
      <c r="C1644" s="211"/>
      <c r="D1644" s="212" t="s">
        <v>150</v>
      </c>
      <c r="E1644" s="213" t="s">
        <v>1</v>
      </c>
      <c r="F1644" s="214" t="s">
        <v>629</v>
      </c>
      <c r="G1644" s="211"/>
      <c r="H1644" s="213" t="s">
        <v>1</v>
      </c>
      <c r="I1644" s="215"/>
      <c r="J1644" s="211"/>
      <c r="K1644" s="211"/>
      <c r="L1644" s="216"/>
      <c r="M1644" s="217"/>
      <c r="N1644" s="218"/>
      <c r="O1644" s="218"/>
      <c r="P1644" s="218"/>
      <c r="Q1644" s="218"/>
      <c r="R1644" s="218"/>
      <c r="S1644" s="218"/>
      <c r="T1644" s="219"/>
      <c r="AT1644" s="220" t="s">
        <v>150</v>
      </c>
      <c r="AU1644" s="220" t="s">
        <v>80</v>
      </c>
      <c r="AV1644" s="11" t="s">
        <v>78</v>
      </c>
      <c r="AW1644" s="11" t="s">
        <v>35</v>
      </c>
      <c r="AX1644" s="11" t="s">
        <v>73</v>
      </c>
      <c r="AY1644" s="220" t="s">
        <v>141</v>
      </c>
    </row>
    <row r="1645" s="11" customFormat="1">
      <c r="B1645" s="210"/>
      <c r="C1645" s="211"/>
      <c r="D1645" s="212" t="s">
        <v>150</v>
      </c>
      <c r="E1645" s="213" t="s">
        <v>1</v>
      </c>
      <c r="F1645" s="214" t="s">
        <v>630</v>
      </c>
      <c r="G1645" s="211"/>
      <c r="H1645" s="213" t="s">
        <v>1</v>
      </c>
      <c r="I1645" s="215"/>
      <c r="J1645" s="211"/>
      <c r="K1645" s="211"/>
      <c r="L1645" s="216"/>
      <c r="M1645" s="217"/>
      <c r="N1645" s="218"/>
      <c r="O1645" s="218"/>
      <c r="P1645" s="218"/>
      <c r="Q1645" s="218"/>
      <c r="R1645" s="218"/>
      <c r="S1645" s="218"/>
      <c r="T1645" s="219"/>
      <c r="AT1645" s="220" t="s">
        <v>150</v>
      </c>
      <c r="AU1645" s="220" t="s">
        <v>80</v>
      </c>
      <c r="AV1645" s="11" t="s">
        <v>78</v>
      </c>
      <c r="AW1645" s="11" t="s">
        <v>35</v>
      </c>
      <c r="AX1645" s="11" t="s">
        <v>73</v>
      </c>
      <c r="AY1645" s="220" t="s">
        <v>141</v>
      </c>
    </row>
    <row r="1646" s="11" customFormat="1">
      <c r="B1646" s="210"/>
      <c r="C1646" s="211"/>
      <c r="D1646" s="212" t="s">
        <v>150</v>
      </c>
      <c r="E1646" s="213" t="s">
        <v>1</v>
      </c>
      <c r="F1646" s="214" t="s">
        <v>1313</v>
      </c>
      <c r="G1646" s="211"/>
      <c r="H1646" s="213" t="s">
        <v>1</v>
      </c>
      <c r="I1646" s="215"/>
      <c r="J1646" s="211"/>
      <c r="K1646" s="211"/>
      <c r="L1646" s="216"/>
      <c r="M1646" s="217"/>
      <c r="N1646" s="218"/>
      <c r="O1646" s="218"/>
      <c r="P1646" s="218"/>
      <c r="Q1646" s="218"/>
      <c r="R1646" s="218"/>
      <c r="S1646" s="218"/>
      <c r="T1646" s="219"/>
      <c r="AT1646" s="220" t="s">
        <v>150</v>
      </c>
      <c r="AU1646" s="220" t="s">
        <v>80</v>
      </c>
      <c r="AV1646" s="11" t="s">
        <v>78</v>
      </c>
      <c r="AW1646" s="11" t="s">
        <v>35</v>
      </c>
      <c r="AX1646" s="11" t="s">
        <v>73</v>
      </c>
      <c r="AY1646" s="220" t="s">
        <v>141</v>
      </c>
    </row>
    <row r="1647" s="11" customFormat="1">
      <c r="B1647" s="210"/>
      <c r="C1647" s="211"/>
      <c r="D1647" s="212" t="s">
        <v>150</v>
      </c>
      <c r="E1647" s="213" t="s">
        <v>1</v>
      </c>
      <c r="F1647" s="214" t="s">
        <v>1314</v>
      </c>
      <c r="G1647" s="211"/>
      <c r="H1647" s="213" t="s">
        <v>1</v>
      </c>
      <c r="I1647" s="215"/>
      <c r="J1647" s="211"/>
      <c r="K1647" s="211"/>
      <c r="L1647" s="216"/>
      <c r="M1647" s="217"/>
      <c r="N1647" s="218"/>
      <c r="O1647" s="218"/>
      <c r="P1647" s="218"/>
      <c r="Q1647" s="218"/>
      <c r="R1647" s="218"/>
      <c r="S1647" s="218"/>
      <c r="T1647" s="219"/>
      <c r="AT1647" s="220" t="s">
        <v>150</v>
      </c>
      <c r="AU1647" s="220" t="s">
        <v>80</v>
      </c>
      <c r="AV1647" s="11" t="s">
        <v>78</v>
      </c>
      <c r="AW1647" s="11" t="s">
        <v>35</v>
      </c>
      <c r="AX1647" s="11" t="s">
        <v>73</v>
      </c>
      <c r="AY1647" s="220" t="s">
        <v>141</v>
      </c>
    </row>
    <row r="1648" s="11" customFormat="1">
      <c r="B1648" s="210"/>
      <c r="C1648" s="211"/>
      <c r="D1648" s="212" t="s">
        <v>150</v>
      </c>
      <c r="E1648" s="213" t="s">
        <v>1</v>
      </c>
      <c r="F1648" s="214" t="s">
        <v>631</v>
      </c>
      <c r="G1648" s="211"/>
      <c r="H1648" s="213" t="s">
        <v>1</v>
      </c>
      <c r="I1648" s="215"/>
      <c r="J1648" s="211"/>
      <c r="K1648" s="211"/>
      <c r="L1648" s="216"/>
      <c r="M1648" s="217"/>
      <c r="N1648" s="218"/>
      <c r="O1648" s="218"/>
      <c r="P1648" s="218"/>
      <c r="Q1648" s="218"/>
      <c r="R1648" s="218"/>
      <c r="S1648" s="218"/>
      <c r="T1648" s="219"/>
      <c r="AT1648" s="220" t="s">
        <v>150</v>
      </c>
      <c r="AU1648" s="220" t="s">
        <v>80</v>
      </c>
      <c r="AV1648" s="11" t="s">
        <v>78</v>
      </c>
      <c r="AW1648" s="11" t="s">
        <v>35</v>
      </c>
      <c r="AX1648" s="11" t="s">
        <v>73</v>
      </c>
      <c r="AY1648" s="220" t="s">
        <v>141</v>
      </c>
    </row>
    <row r="1649" s="11" customFormat="1">
      <c r="B1649" s="210"/>
      <c r="C1649" s="211"/>
      <c r="D1649" s="212" t="s">
        <v>150</v>
      </c>
      <c r="E1649" s="213" t="s">
        <v>1</v>
      </c>
      <c r="F1649" s="214" t="s">
        <v>1315</v>
      </c>
      <c r="G1649" s="211"/>
      <c r="H1649" s="213" t="s">
        <v>1</v>
      </c>
      <c r="I1649" s="215"/>
      <c r="J1649" s="211"/>
      <c r="K1649" s="211"/>
      <c r="L1649" s="216"/>
      <c r="M1649" s="217"/>
      <c r="N1649" s="218"/>
      <c r="O1649" s="218"/>
      <c r="P1649" s="218"/>
      <c r="Q1649" s="218"/>
      <c r="R1649" s="218"/>
      <c r="S1649" s="218"/>
      <c r="T1649" s="219"/>
      <c r="AT1649" s="220" t="s">
        <v>150</v>
      </c>
      <c r="AU1649" s="220" t="s">
        <v>80</v>
      </c>
      <c r="AV1649" s="11" t="s">
        <v>78</v>
      </c>
      <c r="AW1649" s="11" t="s">
        <v>35</v>
      </c>
      <c r="AX1649" s="11" t="s">
        <v>73</v>
      </c>
      <c r="AY1649" s="220" t="s">
        <v>141</v>
      </c>
    </row>
    <row r="1650" s="12" customFormat="1">
      <c r="B1650" s="221"/>
      <c r="C1650" s="222"/>
      <c r="D1650" s="212" t="s">
        <v>150</v>
      </c>
      <c r="E1650" s="223" t="s">
        <v>1</v>
      </c>
      <c r="F1650" s="224" t="s">
        <v>246</v>
      </c>
      <c r="G1650" s="222"/>
      <c r="H1650" s="225">
        <v>13</v>
      </c>
      <c r="I1650" s="226"/>
      <c r="J1650" s="222"/>
      <c r="K1650" s="222"/>
      <c r="L1650" s="227"/>
      <c r="M1650" s="228"/>
      <c r="N1650" s="229"/>
      <c r="O1650" s="229"/>
      <c r="P1650" s="229"/>
      <c r="Q1650" s="229"/>
      <c r="R1650" s="229"/>
      <c r="S1650" s="229"/>
      <c r="T1650" s="230"/>
      <c r="AT1650" s="231" t="s">
        <v>150</v>
      </c>
      <c r="AU1650" s="231" t="s">
        <v>80</v>
      </c>
      <c r="AV1650" s="12" t="s">
        <v>80</v>
      </c>
      <c r="AW1650" s="12" t="s">
        <v>35</v>
      </c>
      <c r="AX1650" s="12" t="s">
        <v>78</v>
      </c>
      <c r="AY1650" s="231" t="s">
        <v>141</v>
      </c>
    </row>
    <row r="1651" s="1" customFormat="1" ht="14.4" customHeight="1">
      <c r="B1651" s="37"/>
      <c r="C1651" s="254" t="s">
        <v>1502</v>
      </c>
      <c r="D1651" s="254" t="s">
        <v>298</v>
      </c>
      <c r="E1651" s="255" t="s">
        <v>1503</v>
      </c>
      <c r="F1651" s="256" t="s">
        <v>1504</v>
      </c>
      <c r="G1651" s="257" t="s">
        <v>891</v>
      </c>
      <c r="H1651" s="258">
        <v>2</v>
      </c>
      <c r="I1651" s="259"/>
      <c r="J1651" s="260">
        <f>ROUND(I1651*H1651,2)</f>
        <v>0</v>
      </c>
      <c r="K1651" s="256" t="s">
        <v>1</v>
      </c>
      <c r="L1651" s="261"/>
      <c r="M1651" s="262" t="s">
        <v>1</v>
      </c>
      <c r="N1651" s="263" t="s">
        <v>44</v>
      </c>
      <c r="O1651" s="78"/>
      <c r="P1651" s="207">
        <f>O1651*H1651</f>
        <v>0</v>
      </c>
      <c r="Q1651" s="207">
        <v>0</v>
      </c>
      <c r="R1651" s="207">
        <f>Q1651*H1651</f>
        <v>0</v>
      </c>
      <c r="S1651" s="207">
        <v>0</v>
      </c>
      <c r="T1651" s="208">
        <f>S1651*H1651</f>
        <v>0</v>
      </c>
      <c r="AR1651" s="16" t="s">
        <v>203</v>
      </c>
      <c r="AT1651" s="16" t="s">
        <v>298</v>
      </c>
      <c r="AU1651" s="16" t="s">
        <v>80</v>
      </c>
      <c r="AY1651" s="16" t="s">
        <v>141</v>
      </c>
      <c r="BE1651" s="209">
        <f>IF(N1651="základní",J1651,0)</f>
        <v>0</v>
      </c>
      <c r="BF1651" s="209">
        <f>IF(N1651="snížená",J1651,0)</f>
        <v>0</v>
      </c>
      <c r="BG1651" s="209">
        <f>IF(N1651="zákl. přenesená",J1651,0)</f>
        <v>0</v>
      </c>
      <c r="BH1651" s="209">
        <f>IF(N1651="sníž. přenesená",J1651,0)</f>
        <v>0</v>
      </c>
      <c r="BI1651" s="209">
        <f>IF(N1651="nulová",J1651,0)</f>
        <v>0</v>
      </c>
      <c r="BJ1651" s="16" t="s">
        <v>78</v>
      </c>
      <c r="BK1651" s="209">
        <f>ROUND(I1651*H1651,2)</f>
        <v>0</v>
      </c>
      <c r="BL1651" s="16" t="s">
        <v>148</v>
      </c>
      <c r="BM1651" s="16" t="s">
        <v>1505</v>
      </c>
    </row>
    <row r="1652" s="11" customFormat="1">
      <c r="B1652" s="210"/>
      <c r="C1652" s="211"/>
      <c r="D1652" s="212" t="s">
        <v>150</v>
      </c>
      <c r="E1652" s="213" t="s">
        <v>1</v>
      </c>
      <c r="F1652" s="214" t="s">
        <v>629</v>
      </c>
      <c r="G1652" s="211"/>
      <c r="H1652" s="213" t="s">
        <v>1</v>
      </c>
      <c r="I1652" s="215"/>
      <c r="J1652" s="211"/>
      <c r="K1652" s="211"/>
      <c r="L1652" s="216"/>
      <c r="M1652" s="217"/>
      <c r="N1652" s="218"/>
      <c r="O1652" s="218"/>
      <c r="P1652" s="218"/>
      <c r="Q1652" s="218"/>
      <c r="R1652" s="218"/>
      <c r="S1652" s="218"/>
      <c r="T1652" s="219"/>
      <c r="AT1652" s="220" t="s">
        <v>150</v>
      </c>
      <c r="AU1652" s="220" t="s">
        <v>80</v>
      </c>
      <c r="AV1652" s="11" t="s">
        <v>78</v>
      </c>
      <c r="AW1652" s="11" t="s">
        <v>35</v>
      </c>
      <c r="AX1652" s="11" t="s">
        <v>73</v>
      </c>
      <c r="AY1652" s="220" t="s">
        <v>141</v>
      </c>
    </row>
    <row r="1653" s="11" customFormat="1">
      <c r="B1653" s="210"/>
      <c r="C1653" s="211"/>
      <c r="D1653" s="212" t="s">
        <v>150</v>
      </c>
      <c r="E1653" s="213" t="s">
        <v>1</v>
      </c>
      <c r="F1653" s="214" t="s">
        <v>630</v>
      </c>
      <c r="G1653" s="211"/>
      <c r="H1653" s="213" t="s">
        <v>1</v>
      </c>
      <c r="I1653" s="215"/>
      <c r="J1653" s="211"/>
      <c r="K1653" s="211"/>
      <c r="L1653" s="216"/>
      <c r="M1653" s="217"/>
      <c r="N1653" s="218"/>
      <c r="O1653" s="218"/>
      <c r="P1653" s="218"/>
      <c r="Q1653" s="218"/>
      <c r="R1653" s="218"/>
      <c r="S1653" s="218"/>
      <c r="T1653" s="219"/>
      <c r="AT1653" s="220" t="s">
        <v>150</v>
      </c>
      <c r="AU1653" s="220" t="s">
        <v>80</v>
      </c>
      <c r="AV1653" s="11" t="s">
        <v>78</v>
      </c>
      <c r="AW1653" s="11" t="s">
        <v>35</v>
      </c>
      <c r="AX1653" s="11" t="s">
        <v>73</v>
      </c>
      <c r="AY1653" s="220" t="s">
        <v>141</v>
      </c>
    </row>
    <row r="1654" s="11" customFormat="1">
      <c r="B1654" s="210"/>
      <c r="C1654" s="211"/>
      <c r="D1654" s="212" t="s">
        <v>150</v>
      </c>
      <c r="E1654" s="213" t="s">
        <v>1</v>
      </c>
      <c r="F1654" s="214" t="s">
        <v>1313</v>
      </c>
      <c r="G1654" s="211"/>
      <c r="H1654" s="213" t="s">
        <v>1</v>
      </c>
      <c r="I1654" s="215"/>
      <c r="J1654" s="211"/>
      <c r="K1654" s="211"/>
      <c r="L1654" s="216"/>
      <c r="M1654" s="217"/>
      <c r="N1654" s="218"/>
      <c r="O1654" s="218"/>
      <c r="P1654" s="218"/>
      <c r="Q1654" s="218"/>
      <c r="R1654" s="218"/>
      <c r="S1654" s="218"/>
      <c r="T1654" s="219"/>
      <c r="AT1654" s="220" t="s">
        <v>150</v>
      </c>
      <c r="AU1654" s="220" t="s">
        <v>80</v>
      </c>
      <c r="AV1654" s="11" t="s">
        <v>78</v>
      </c>
      <c r="AW1654" s="11" t="s">
        <v>35</v>
      </c>
      <c r="AX1654" s="11" t="s">
        <v>73</v>
      </c>
      <c r="AY1654" s="220" t="s">
        <v>141</v>
      </c>
    </row>
    <row r="1655" s="11" customFormat="1">
      <c r="B1655" s="210"/>
      <c r="C1655" s="211"/>
      <c r="D1655" s="212" t="s">
        <v>150</v>
      </c>
      <c r="E1655" s="213" t="s">
        <v>1</v>
      </c>
      <c r="F1655" s="214" t="s">
        <v>1314</v>
      </c>
      <c r="G1655" s="211"/>
      <c r="H1655" s="213" t="s">
        <v>1</v>
      </c>
      <c r="I1655" s="215"/>
      <c r="J1655" s="211"/>
      <c r="K1655" s="211"/>
      <c r="L1655" s="216"/>
      <c r="M1655" s="217"/>
      <c r="N1655" s="218"/>
      <c r="O1655" s="218"/>
      <c r="P1655" s="218"/>
      <c r="Q1655" s="218"/>
      <c r="R1655" s="218"/>
      <c r="S1655" s="218"/>
      <c r="T1655" s="219"/>
      <c r="AT1655" s="220" t="s">
        <v>150</v>
      </c>
      <c r="AU1655" s="220" t="s">
        <v>80</v>
      </c>
      <c r="AV1655" s="11" t="s">
        <v>78</v>
      </c>
      <c r="AW1655" s="11" t="s">
        <v>35</v>
      </c>
      <c r="AX1655" s="11" t="s">
        <v>73</v>
      </c>
      <c r="AY1655" s="220" t="s">
        <v>141</v>
      </c>
    </row>
    <row r="1656" s="11" customFormat="1">
      <c r="B1656" s="210"/>
      <c r="C1656" s="211"/>
      <c r="D1656" s="212" t="s">
        <v>150</v>
      </c>
      <c r="E1656" s="213" t="s">
        <v>1</v>
      </c>
      <c r="F1656" s="214" t="s">
        <v>631</v>
      </c>
      <c r="G1656" s="211"/>
      <c r="H1656" s="213" t="s">
        <v>1</v>
      </c>
      <c r="I1656" s="215"/>
      <c r="J1656" s="211"/>
      <c r="K1656" s="211"/>
      <c r="L1656" s="216"/>
      <c r="M1656" s="217"/>
      <c r="N1656" s="218"/>
      <c r="O1656" s="218"/>
      <c r="P1656" s="218"/>
      <c r="Q1656" s="218"/>
      <c r="R1656" s="218"/>
      <c r="S1656" s="218"/>
      <c r="T1656" s="219"/>
      <c r="AT1656" s="220" t="s">
        <v>150</v>
      </c>
      <c r="AU1656" s="220" t="s">
        <v>80</v>
      </c>
      <c r="AV1656" s="11" t="s">
        <v>78</v>
      </c>
      <c r="AW1656" s="11" t="s">
        <v>35</v>
      </c>
      <c r="AX1656" s="11" t="s">
        <v>73</v>
      </c>
      <c r="AY1656" s="220" t="s">
        <v>141</v>
      </c>
    </row>
    <row r="1657" s="11" customFormat="1">
      <c r="B1657" s="210"/>
      <c r="C1657" s="211"/>
      <c r="D1657" s="212" t="s">
        <v>150</v>
      </c>
      <c r="E1657" s="213" t="s">
        <v>1</v>
      </c>
      <c r="F1657" s="214" t="s">
        <v>1315</v>
      </c>
      <c r="G1657" s="211"/>
      <c r="H1657" s="213" t="s">
        <v>1</v>
      </c>
      <c r="I1657" s="215"/>
      <c r="J1657" s="211"/>
      <c r="K1657" s="211"/>
      <c r="L1657" s="216"/>
      <c r="M1657" s="217"/>
      <c r="N1657" s="218"/>
      <c r="O1657" s="218"/>
      <c r="P1657" s="218"/>
      <c r="Q1657" s="218"/>
      <c r="R1657" s="218"/>
      <c r="S1657" s="218"/>
      <c r="T1657" s="219"/>
      <c r="AT1657" s="220" t="s">
        <v>150</v>
      </c>
      <c r="AU1657" s="220" t="s">
        <v>80</v>
      </c>
      <c r="AV1657" s="11" t="s">
        <v>78</v>
      </c>
      <c r="AW1657" s="11" t="s">
        <v>35</v>
      </c>
      <c r="AX1657" s="11" t="s">
        <v>73</v>
      </c>
      <c r="AY1657" s="220" t="s">
        <v>141</v>
      </c>
    </row>
    <row r="1658" s="12" customFormat="1">
      <c r="B1658" s="221"/>
      <c r="C1658" s="222"/>
      <c r="D1658" s="212" t="s">
        <v>150</v>
      </c>
      <c r="E1658" s="223" t="s">
        <v>1</v>
      </c>
      <c r="F1658" s="224" t="s">
        <v>80</v>
      </c>
      <c r="G1658" s="222"/>
      <c r="H1658" s="225">
        <v>2</v>
      </c>
      <c r="I1658" s="226"/>
      <c r="J1658" s="222"/>
      <c r="K1658" s="222"/>
      <c r="L1658" s="227"/>
      <c r="M1658" s="228"/>
      <c r="N1658" s="229"/>
      <c r="O1658" s="229"/>
      <c r="P1658" s="229"/>
      <c r="Q1658" s="229"/>
      <c r="R1658" s="229"/>
      <c r="S1658" s="229"/>
      <c r="T1658" s="230"/>
      <c r="AT1658" s="231" t="s">
        <v>150</v>
      </c>
      <c r="AU1658" s="231" t="s">
        <v>80</v>
      </c>
      <c r="AV1658" s="12" t="s">
        <v>80</v>
      </c>
      <c r="AW1658" s="12" t="s">
        <v>35</v>
      </c>
      <c r="AX1658" s="12" t="s">
        <v>78</v>
      </c>
      <c r="AY1658" s="231" t="s">
        <v>141</v>
      </c>
    </row>
    <row r="1659" s="1" customFormat="1" ht="14.4" customHeight="1">
      <c r="B1659" s="37"/>
      <c r="C1659" s="254" t="s">
        <v>1506</v>
      </c>
      <c r="D1659" s="254" t="s">
        <v>298</v>
      </c>
      <c r="E1659" s="255" t="s">
        <v>1507</v>
      </c>
      <c r="F1659" s="256" t="s">
        <v>1508</v>
      </c>
      <c r="G1659" s="257" t="s">
        <v>891</v>
      </c>
      <c r="H1659" s="258">
        <v>2</v>
      </c>
      <c r="I1659" s="259"/>
      <c r="J1659" s="260">
        <f>ROUND(I1659*H1659,2)</f>
        <v>0</v>
      </c>
      <c r="K1659" s="256" t="s">
        <v>1</v>
      </c>
      <c r="L1659" s="261"/>
      <c r="M1659" s="262" t="s">
        <v>1</v>
      </c>
      <c r="N1659" s="263" t="s">
        <v>44</v>
      </c>
      <c r="O1659" s="78"/>
      <c r="P1659" s="207">
        <f>O1659*H1659</f>
        <v>0</v>
      </c>
      <c r="Q1659" s="207">
        <v>0</v>
      </c>
      <c r="R1659" s="207">
        <f>Q1659*H1659</f>
        <v>0</v>
      </c>
      <c r="S1659" s="207">
        <v>0</v>
      </c>
      <c r="T1659" s="208">
        <f>S1659*H1659</f>
        <v>0</v>
      </c>
      <c r="AR1659" s="16" t="s">
        <v>203</v>
      </c>
      <c r="AT1659" s="16" t="s">
        <v>298</v>
      </c>
      <c r="AU1659" s="16" t="s">
        <v>80</v>
      </c>
      <c r="AY1659" s="16" t="s">
        <v>141</v>
      </c>
      <c r="BE1659" s="209">
        <f>IF(N1659="základní",J1659,0)</f>
        <v>0</v>
      </c>
      <c r="BF1659" s="209">
        <f>IF(N1659="snížená",J1659,0)</f>
        <v>0</v>
      </c>
      <c r="BG1659" s="209">
        <f>IF(N1659="zákl. přenesená",J1659,0)</f>
        <v>0</v>
      </c>
      <c r="BH1659" s="209">
        <f>IF(N1659="sníž. přenesená",J1659,0)</f>
        <v>0</v>
      </c>
      <c r="BI1659" s="209">
        <f>IF(N1659="nulová",J1659,0)</f>
        <v>0</v>
      </c>
      <c r="BJ1659" s="16" t="s">
        <v>78</v>
      </c>
      <c r="BK1659" s="209">
        <f>ROUND(I1659*H1659,2)</f>
        <v>0</v>
      </c>
      <c r="BL1659" s="16" t="s">
        <v>148</v>
      </c>
      <c r="BM1659" s="16" t="s">
        <v>1509</v>
      </c>
    </row>
    <row r="1660" s="11" customFormat="1">
      <c r="B1660" s="210"/>
      <c r="C1660" s="211"/>
      <c r="D1660" s="212" t="s">
        <v>150</v>
      </c>
      <c r="E1660" s="213" t="s">
        <v>1</v>
      </c>
      <c r="F1660" s="214" t="s">
        <v>629</v>
      </c>
      <c r="G1660" s="211"/>
      <c r="H1660" s="213" t="s">
        <v>1</v>
      </c>
      <c r="I1660" s="215"/>
      <c r="J1660" s="211"/>
      <c r="K1660" s="211"/>
      <c r="L1660" s="216"/>
      <c r="M1660" s="217"/>
      <c r="N1660" s="218"/>
      <c r="O1660" s="218"/>
      <c r="P1660" s="218"/>
      <c r="Q1660" s="218"/>
      <c r="R1660" s="218"/>
      <c r="S1660" s="218"/>
      <c r="T1660" s="219"/>
      <c r="AT1660" s="220" t="s">
        <v>150</v>
      </c>
      <c r="AU1660" s="220" t="s">
        <v>80</v>
      </c>
      <c r="AV1660" s="11" t="s">
        <v>78</v>
      </c>
      <c r="AW1660" s="11" t="s">
        <v>35</v>
      </c>
      <c r="AX1660" s="11" t="s">
        <v>73</v>
      </c>
      <c r="AY1660" s="220" t="s">
        <v>141</v>
      </c>
    </row>
    <row r="1661" s="11" customFormat="1">
      <c r="B1661" s="210"/>
      <c r="C1661" s="211"/>
      <c r="D1661" s="212" t="s">
        <v>150</v>
      </c>
      <c r="E1661" s="213" t="s">
        <v>1</v>
      </c>
      <c r="F1661" s="214" t="s">
        <v>630</v>
      </c>
      <c r="G1661" s="211"/>
      <c r="H1661" s="213" t="s">
        <v>1</v>
      </c>
      <c r="I1661" s="215"/>
      <c r="J1661" s="211"/>
      <c r="K1661" s="211"/>
      <c r="L1661" s="216"/>
      <c r="M1661" s="217"/>
      <c r="N1661" s="218"/>
      <c r="O1661" s="218"/>
      <c r="P1661" s="218"/>
      <c r="Q1661" s="218"/>
      <c r="R1661" s="218"/>
      <c r="S1661" s="218"/>
      <c r="T1661" s="219"/>
      <c r="AT1661" s="220" t="s">
        <v>150</v>
      </c>
      <c r="AU1661" s="220" t="s">
        <v>80</v>
      </c>
      <c r="AV1661" s="11" t="s">
        <v>78</v>
      </c>
      <c r="AW1661" s="11" t="s">
        <v>35</v>
      </c>
      <c r="AX1661" s="11" t="s">
        <v>73</v>
      </c>
      <c r="AY1661" s="220" t="s">
        <v>141</v>
      </c>
    </row>
    <row r="1662" s="11" customFormat="1">
      <c r="B1662" s="210"/>
      <c r="C1662" s="211"/>
      <c r="D1662" s="212" t="s">
        <v>150</v>
      </c>
      <c r="E1662" s="213" t="s">
        <v>1</v>
      </c>
      <c r="F1662" s="214" t="s">
        <v>1313</v>
      </c>
      <c r="G1662" s="211"/>
      <c r="H1662" s="213" t="s">
        <v>1</v>
      </c>
      <c r="I1662" s="215"/>
      <c r="J1662" s="211"/>
      <c r="K1662" s="211"/>
      <c r="L1662" s="216"/>
      <c r="M1662" s="217"/>
      <c r="N1662" s="218"/>
      <c r="O1662" s="218"/>
      <c r="P1662" s="218"/>
      <c r="Q1662" s="218"/>
      <c r="R1662" s="218"/>
      <c r="S1662" s="218"/>
      <c r="T1662" s="219"/>
      <c r="AT1662" s="220" t="s">
        <v>150</v>
      </c>
      <c r="AU1662" s="220" t="s">
        <v>80</v>
      </c>
      <c r="AV1662" s="11" t="s">
        <v>78</v>
      </c>
      <c r="AW1662" s="11" t="s">
        <v>35</v>
      </c>
      <c r="AX1662" s="11" t="s">
        <v>73</v>
      </c>
      <c r="AY1662" s="220" t="s">
        <v>141</v>
      </c>
    </row>
    <row r="1663" s="11" customFormat="1">
      <c r="B1663" s="210"/>
      <c r="C1663" s="211"/>
      <c r="D1663" s="212" t="s">
        <v>150</v>
      </c>
      <c r="E1663" s="213" t="s">
        <v>1</v>
      </c>
      <c r="F1663" s="214" t="s">
        <v>1314</v>
      </c>
      <c r="G1663" s="211"/>
      <c r="H1663" s="213" t="s">
        <v>1</v>
      </c>
      <c r="I1663" s="215"/>
      <c r="J1663" s="211"/>
      <c r="K1663" s="211"/>
      <c r="L1663" s="216"/>
      <c r="M1663" s="217"/>
      <c r="N1663" s="218"/>
      <c r="O1663" s="218"/>
      <c r="P1663" s="218"/>
      <c r="Q1663" s="218"/>
      <c r="R1663" s="218"/>
      <c r="S1663" s="218"/>
      <c r="T1663" s="219"/>
      <c r="AT1663" s="220" t="s">
        <v>150</v>
      </c>
      <c r="AU1663" s="220" t="s">
        <v>80</v>
      </c>
      <c r="AV1663" s="11" t="s">
        <v>78</v>
      </c>
      <c r="AW1663" s="11" t="s">
        <v>35</v>
      </c>
      <c r="AX1663" s="11" t="s">
        <v>73</v>
      </c>
      <c r="AY1663" s="220" t="s">
        <v>141</v>
      </c>
    </row>
    <row r="1664" s="11" customFormat="1">
      <c r="B1664" s="210"/>
      <c r="C1664" s="211"/>
      <c r="D1664" s="212" t="s">
        <v>150</v>
      </c>
      <c r="E1664" s="213" t="s">
        <v>1</v>
      </c>
      <c r="F1664" s="214" t="s">
        <v>631</v>
      </c>
      <c r="G1664" s="211"/>
      <c r="H1664" s="213" t="s">
        <v>1</v>
      </c>
      <c r="I1664" s="215"/>
      <c r="J1664" s="211"/>
      <c r="K1664" s="211"/>
      <c r="L1664" s="216"/>
      <c r="M1664" s="217"/>
      <c r="N1664" s="218"/>
      <c r="O1664" s="218"/>
      <c r="P1664" s="218"/>
      <c r="Q1664" s="218"/>
      <c r="R1664" s="218"/>
      <c r="S1664" s="218"/>
      <c r="T1664" s="219"/>
      <c r="AT1664" s="220" t="s">
        <v>150</v>
      </c>
      <c r="AU1664" s="220" t="s">
        <v>80</v>
      </c>
      <c r="AV1664" s="11" t="s">
        <v>78</v>
      </c>
      <c r="AW1664" s="11" t="s">
        <v>35</v>
      </c>
      <c r="AX1664" s="11" t="s">
        <v>73</v>
      </c>
      <c r="AY1664" s="220" t="s">
        <v>141</v>
      </c>
    </row>
    <row r="1665" s="11" customFormat="1">
      <c r="B1665" s="210"/>
      <c r="C1665" s="211"/>
      <c r="D1665" s="212" t="s">
        <v>150</v>
      </c>
      <c r="E1665" s="213" t="s">
        <v>1</v>
      </c>
      <c r="F1665" s="214" t="s">
        <v>1315</v>
      </c>
      <c r="G1665" s="211"/>
      <c r="H1665" s="213" t="s">
        <v>1</v>
      </c>
      <c r="I1665" s="215"/>
      <c r="J1665" s="211"/>
      <c r="K1665" s="211"/>
      <c r="L1665" s="216"/>
      <c r="M1665" s="217"/>
      <c r="N1665" s="218"/>
      <c r="O1665" s="218"/>
      <c r="P1665" s="218"/>
      <c r="Q1665" s="218"/>
      <c r="R1665" s="218"/>
      <c r="S1665" s="218"/>
      <c r="T1665" s="219"/>
      <c r="AT1665" s="220" t="s">
        <v>150</v>
      </c>
      <c r="AU1665" s="220" t="s">
        <v>80</v>
      </c>
      <c r="AV1665" s="11" t="s">
        <v>78</v>
      </c>
      <c r="AW1665" s="11" t="s">
        <v>35</v>
      </c>
      <c r="AX1665" s="11" t="s">
        <v>73</v>
      </c>
      <c r="AY1665" s="220" t="s">
        <v>141</v>
      </c>
    </row>
    <row r="1666" s="12" customFormat="1">
      <c r="B1666" s="221"/>
      <c r="C1666" s="222"/>
      <c r="D1666" s="212" t="s">
        <v>150</v>
      </c>
      <c r="E1666" s="223" t="s">
        <v>1</v>
      </c>
      <c r="F1666" s="224" t="s">
        <v>80</v>
      </c>
      <c r="G1666" s="222"/>
      <c r="H1666" s="225">
        <v>2</v>
      </c>
      <c r="I1666" s="226"/>
      <c r="J1666" s="222"/>
      <c r="K1666" s="222"/>
      <c r="L1666" s="227"/>
      <c r="M1666" s="228"/>
      <c r="N1666" s="229"/>
      <c r="O1666" s="229"/>
      <c r="P1666" s="229"/>
      <c r="Q1666" s="229"/>
      <c r="R1666" s="229"/>
      <c r="S1666" s="229"/>
      <c r="T1666" s="230"/>
      <c r="AT1666" s="231" t="s">
        <v>150</v>
      </c>
      <c r="AU1666" s="231" t="s">
        <v>80</v>
      </c>
      <c r="AV1666" s="12" t="s">
        <v>80</v>
      </c>
      <c r="AW1666" s="12" t="s">
        <v>35</v>
      </c>
      <c r="AX1666" s="12" t="s">
        <v>78</v>
      </c>
      <c r="AY1666" s="231" t="s">
        <v>141</v>
      </c>
    </row>
    <row r="1667" s="1" customFormat="1" ht="14.4" customHeight="1">
      <c r="B1667" s="37"/>
      <c r="C1667" s="254" t="s">
        <v>1510</v>
      </c>
      <c r="D1667" s="254" t="s">
        <v>298</v>
      </c>
      <c r="E1667" s="255" t="s">
        <v>1511</v>
      </c>
      <c r="F1667" s="256" t="s">
        <v>1512</v>
      </c>
      <c r="G1667" s="257" t="s">
        <v>891</v>
      </c>
      <c r="H1667" s="258">
        <v>2</v>
      </c>
      <c r="I1667" s="259"/>
      <c r="J1667" s="260">
        <f>ROUND(I1667*H1667,2)</f>
        <v>0</v>
      </c>
      <c r="K1667" s="256" t="s">
        <v>1</v>
      </c>
      <c r="L1667" s="261"/>
      <c r="M1667" s="262" t="s">
        <v>1</v>
      </c>
      <c r="N1667" s="263" t="s">
        <v>44</v>
      </c>
      <c r="O1667" s="78"/>
      <c r="P1667" s="207">
        <f>O1667*H1667</f>
        <v>0</v>
      </c>
      <c r="Q1667" s="207">
        <v>0</v>
      </c>
      <c r="R1667" s="207">
        <f>Q1667*H1667</f>
        <v>0</v>
      </c>
      <c r="S1667" s="207">
        <v>0</v>
      </c>
      <c r="T1667" s="208">
        <f>S1667*H1667</f>
        <v>0</v>
      </c>
      <c r="AR1667" s="16" t="s">
        <v>203</v>
      </c>
      <c r="AT1667" s="16" t="s">
        <v>298</v>
      </c>
      <c r="AU1667" s="16" t="s">
        <v>80</v>
      </c>
      <c r="AY1667" s="16" t="s">
        <v>141</v>
      </c>
      <c r="BE1667" s="209">
        <f>IF(N1667="základní",J1667,0)</f>
        <v>0</v>
      </c>
      <c r="BF1667" s="209">
        <f>IF(N1667="snížená",J1667,0)</f>
        <v>0</v>
      </c>
      <c r="BG1667" s="209">
        <f>IF(N1667="zákl. přenesená",J1667,0)</f>
        <v>0</v>
      </c>
      <c r="BH1667" s="209">
        <f>IF(N1667="sníž. přenesená",J1667,0)</f>
        <v>0</v>
      </c>
      <c r="BI1667" s="209">
        <f>IF(N1667="nulová",J1667,0)</f>
        <v>0</v>
      </c>
      <c r="BJ1667" s="16" t="s">
        <v>78</v>
      </c>
      <c r="BK1667" s="209">
        <f>ROUND(I1667*H1667,2)</f>
        <v>0</v>
      </c>
      <c r="BL1667" s="16" t="s">
        <v>148</v>
      </c>
      <c r="BM1667" s="16" t="s">
        <v>1513</v>
      </c>
    </row>
    <row r="1668" s="11" customFormat="1">
      <c r="B1668" s="210"/>
      <c r="C1668" s="211"/>
      <c r="D1668" s="212" t="s">
        <v>150</v>
      </c>
      <c r="E1668" s="213" t="s">
        <v>1</v>
      </c>
      <c r="F1668" s="214" t="s">
        <v>629</v>
      </c>
      <c r="G1668" s="211"/>
      <c r="H1668" s="213" t="s">
        <v>1</v>
      </c>
      <c r="I1668" s="215"/>
      <c r="J1668" s="211"/>
      <c r="K1668" s="211"/>
      <c r="L1668" s="216"/>
      <c r="M1668" s="217"/>
      <c r="N1668" s="218"/>
      <c r="O1668" s="218"/>
      <c r="P1668" s="218"/>
      <c r="Q1668" s="218"/>
      <c r="R1668" s="218"/>
      <c r="S1668" s="218"/>
      <c r="T1668" s="219"/>
      <c r="AT1668" s="220" t="s">
        <v>150</v>
      </c>
      <c r="AU1668" s="220" t="s">
        <v>80</v>
      </c>
      <c r="AV1668" s="11" t="s">
        <v>78</v>
      </c>
      <c r="AW1668" s="11" t="s">
        <v>35</v>
      </c>
      <c r="AX1668" s="11" t="s">
        <v>73</v>
      </c>
      <c r="AY1668" s="220" t="s">
        <v>141</v>
      </c>
    </row>
    <row r="1669" s="11" customFormat="1">
      <c r="B1669" s="210"/>
      <c r="C1669" s="211"/>
      <c r="D1669" s="212" t="s">
        <v>150</v>
      </c>
      <c r="E1669" s="213" t="s">
        <v>1</v>
      </c>
      <c r="F1669" s="214" t="s">
        <v>630</v>
      </c>
      <c r="G1669" s="211"/>
      <c r="H1669" s="213" t="s">
        <v>1</v>
      </c>
      <c r="I1669" s="215"/>
      <c r="J1669" s="211"/>
      <c r="K1669" s="211"/>
      <c r="L1669" s="216"/>
      <c r="M1669" s="217"/>
      <c r="N1669" s="218"/>
      <c r="O1669" s="218"/>
      <c r="P1669" s="218"/>
      <c r="Q1669" s="218"/>
      <c r="R1669" s="218"/>
      <c r="S1669" s="218"/>
      <c r="T1669" s="219"/>
      <c r="AT1669" s="220" t="s">
        <v>150</v>
      </c>
      <c r="AU1669" s="220" t="s">
        <v>80</v>
      </c>
      <c r="AV1669" s="11" t="s">
        <v>78</v>
      </c>
      <c r="AW1669" s="11" t="s">
        <v>35</v>
      </c>
      <c r="AX1669" s="11" t="s">
        <v>73</v>
      </c>
      <c r="AY1669" s="220" t="s">
        <v>141</v>
      </c>
    </row>
    <row r="1670" s="11" customFormat="1">
      <c r="B1670" s="210"/>
      <c r="C1670" s="211"/>
      <c r="D1670" s="212" t="s">
        <v>150</v>
      </c>
      <c r="E1670" s="213" t="s">
        <v>1</v>
      </c>
      <c r="F1670" s="214" t="s">
        <v>1313</v>
      </c>
      <c r="G1670" s="211"/>
      <c r="H1670" s="213" t="s">
        <v>1</v>
      </c>
      <c r="I1670" s="215"/>
      <c r="J1670" s="211"/>
      <c r="K1670" s="211"/>
      <c r="L1670" s="216"/>
      <c r="M1670" s="217"/>
      <c r="N1670" s="218"/>
      <c r="O1670" s="218"/>
      <c r="P1670" s="218"/>
      <c r="Q1670" s="218"/>
      <c r="R1670" s="218"/>
      <c r="S1670" s="218"/>
      <c r="T1670" s="219"/>
      <c r="AT1670" s="220" t="s">
        <v>150</v>
      </c>
      <c r="AU1670" s="220" t="s">
        <v>80</v>
      </c>
      <c r="AV1670" s="11" t="s">
        <v>78</v>
      </c>
      <c r="AW1670" s="11" t="s">
        <v>35</v>
      </c>
      <c r="AX1670" s="11" t="s">
        <v>73</v>
      </c>
      <c r="AY1670" s="220" t="s">
        <v>141</v>
      </c>
    </row>
    <row r="1671" s="11" customFormat="1">
      <c r="B1671" s="210"/>
      <c r="C1671" s="211"/>
      <c r="D1671" s="212" t="s">
        <v>150</v>
      </c>
      <c r="E1671" s="213" t="s">
        <v>1</v>
      </c>
      <c r="F1671" s="214" t="s">
        <v>1314</v>
      </c>
      <c r="G1671" s="211"/>
      <c r="H1671" s="213" t="s">
        <v>1</v>
      </c>
      <c r="I1671" s="215"/>
      <c r="J1671" s="211"/>
      <c r="K1671" s="211"/>
      <c r="L1671" s="216"/>
      <c r="M1671" s="217"/>
      <c r="N1671" s="218"/>
      <c r="O1671" s="218"/>
      <c r="P1671" s="218"/>
      <c r="Q1671" s="218"/>
      <c r="R1671" s="218"/>
      <c r="S1671" s="218"/>
      <c r="T1671" s="219"/>
      <c r="AT1671" s="220" t="s">
        <v>150</v>
      </c>
      <c r="AU1671" s="220" t="s">
        <v>80</v>
      </c>
      <c r="AV1671" s="11" t="s">
        <v>78</v>
      </c>
      <c r="AW1671" s="11" t="s">
        <v>35</v>
      </c>
      <c r="AX1671" s="11" t="s">
        <v>73</v>
      </c>
      <c r="AY1671" s="220" t="s">
        <v>141</v>
      </c>
    </row>
    <row r="1672" s="11" customFormat="1">
      <c r="B1672" s="210"/>
      <c r="C1672" s="211"/>
      <c r="D1672" s="212" t="s">
        <v>150</v>
      </c>
      <c r="E1672" s="213" t="s">
        <v>1</v>
      </c>
      <c r="F1672" s="214" t="s">
        <v>631</v>
      </c>
      <c r="G1672" s="211"/>
      <c r="H1672" s="213" t="s">
        <v>1</v>
      </c>
      <c r="I1672" s="215"/>
      <c r="J1672" s="211"/>
      <c r="K1672" s="211"/>
      <c r="L1672" s="216"/>
      <c r="M1672" s="217"/>
      <c r="N1672" s="218"/>
      <c r="O1672" s="218"/>
      <c r="P1672" s="218"/>
      <c r="Q1672" s="218"/>
      <c r="R1672" s="218"/>
      <c r="S1672" s="218"/>
      <c r="T1672" s="219"/>
      <c r="AT1672" s="220" t="s">
        <v>150</v>
      </c>
      <c r="AU1672" s="220" t="s">
        <v>80</v>
      </c>
      <c r="AV1672" s="11" t="s">
        <v>78</v>
      </c>
      <c r="AW1672" s="11" t="s">
        <v>35</v>
      </c>
      <c r="AX1672" s="11" t="s">
        <v>73</v>
      </c>
      <c r="AY1672" s="220" t="s">
        <v>141</v>
      </c>
    </row>
    <row r="1673" s="11" customFormat="1">
      <c r="B1673" s="210"/>
      <c r="C1673" s="211"/>
      <c r="D1673" s="212" t="s">
        <v>150</v>
      </c>
      <c r="E1673" s="213" t="s">
        <v>1</v>
      </c>
      <c r="F1673" s="214" t="s">
        <v>1315</v>
      </c>
      <c r="G1673" s="211"/>
      <c r="H1673" s="213" t="s">
        <v>1</v>
      </c>
      <c r="I1673" s="215"/>
      <c r="J1673" s="211"/>
      <c r="K1673" s="211"/>
      <c r="L1673" s="216"/>
      <c r="M1673" s="217"/>
      <c r="N1673" s="218"/>
      <c r="O1673" s="218"/>
      <c r="P1673" s="218"/>
      <c r="Q1673" s="218"/>
      <c r="R1673" s="218"/>
      <c r="S1673" s="218"/>
      <c r="T1673" s="219"/>
      <c r="AT1673" s="220" t="s">
        <v>150</v>
      </c>
      <c r="AU1673" s="220" t="s">
        <v>80</v>
      </c>
      <c r="AV1673" s="11" t="s">
        <v>78</v>
      </c>
      <c r="AW1673" s="11" t="s">
        <v>35</v>
      </c>
      <c r="AX1673" s="11" t="s">
        <v>73</v>
      </c>
      <c r="AY1673" s="220" t="s">
        <v>141</v>
      </c>
    </row>
    <row r="1674" s="12" customFormat="1">
      <c r="B1674" s="221"/>
      <c r="C1674" s="222"/>
      <c r="D1674" s="212" t="s">
        <v>150</v>
      </c>
      <c r="E1674" s="223" t="s">
        <v>1</v>
      </c>
      <c r="F1674" s="224" t="s">
        <v>80</v>
      </c>
      <c r="G1674" s="222"/>
      <c r="H1674" s="225">
        <v>2</v>
      </c>
      <c r="I1674" s="226"/>
      <c r="J1674" s="222"/>
      <c r="K1674" s="222"/>
      <c r="L1674" s="227"/>
      <c r="M1674" s="228"/>
      <c r="N1674" s="229"/>
      <c r="O1674" s="229"/>
      <c r="P1674" s="229"/>
      <c r="Q1674" s="229"/>
      <c r="R1674" s="229"/>
      <c r="S1674" s="229"/>
      <c r="T1674" s="230"/>
      <c r="AT1674" s="231" t="s">
        <v>150</v>
      </c>
      <c r="AU1674" s="231" t="s">
        <v>80</v>
      </c>
      <c r="AV1674" s="12" t="s">
        <v>80</v>
      </c>
      <c r="AW1674" s="12" t="s">
        <v>35</v>
      </c>
      <c r="AX1674" s="12" t="s">
        <v>78</v>
      </c>
      <c r="AY1674" s="231" t="s">
        <v>141</v>
      </c>
    </row>
    <row r="1675" s="1" customFormat="1" ht="14.4" customHeight="1">
      <c r="B1675" s="37"/>
      <c r="C1675" s="254" t="s">
        <v>1514</v>
      </c>
      <c r="D1675" s="254" t="s">
        <v>298</v>
      </c>
      <c r="E1675" s="255" t="s">
        <v>1515</v>
      </c>
      <c r="F1675" s="256" t="s">
        <v>1516</v>
      </c>
      <c r="G1675" s="257" t="s">
        <v>891</v>
      </c>
      <c r="H1675" s="258">
        <v>4</v>
      </c>
      <c r="I1675" s="259"/>
      <c r="J1675" s="260">
        <f>ROUND(I1675*H1675,2)</f>
        <v>0</v>
      </c>
      <c r="K1675" s="256" t="s">
        <v>1</v>
      </c>
      <c r="L1675" s="261"/>
      <c r="M1675" s="262" t="s">
        <v>1</v>
      </c>
      <c r="N1675" s="263" t="s">
        <v>44</v>
      </c>
      <c r="O1675" s="78"/>
      <c r="P1675" s="207">
        <f>O1675*H1675</f>
        <v>0</v>
      </c>
      <c r="Q1675" s="207">
        <v>0</v>
      </c>
      <c r="R1675" s="207">
        <f>Q1675*H1675</f>
        <v>0</v>
      </c>
      <c r="S1675" s="207">
        <v>0</v>
      </c>
      <c r="T1675" s="208">
        <f>S1675*H1675</f>
        <v>0</v>
      </c>
      <c r="AR1675" s="16" t="s">
        <v>203</v>
      </c>
      <c r="AT1675" s="16" t="s">
        <v>298</v>
      </c>
      <c r="AU1675" s="16" t="s">
        <v>80</v>
      </c>
      <c r="AY1675" s="16" t="s">
        <v>141</v>
      </c>
      <c r="BE1675" s="209">
        <f>IF(N1675="základní",J1675,0)</f>
        <v>0</v>
      </c>
      <c r="BF1675" s="209">
        <f>IF(N1675="snížená",J1675,0)</f>
        <v>0</v>
      </c>
      <c r="BG1675" s="209">
        <f>IF(N1675="zákl. přenesená",J1675,0)</f>
        <v>0</v>
      </c>
      <c r="BH1675" s="209">
        <f>IF(N1675="sníž. přenesená",J1675,0)</f>
        <v>0</v>
      </c>
      <c r="BI1675" s="209">
        <f>IF(N1675="nulová",J1675,0)</f>
        <v>0</v>
      </c>
      <c r="BJ1675" s="16" t="s">
        <v>78</v>
      </c>
      <c r="BK1675" s="209">
        <f>ROUND(I1675*H1675,2)</f>
        <v>0</v>
      </c>
      <c r="BL1675" s="16" t="s">
        <v>148</v>
      </c>
      <c r="BM1675" s="16" t="s">
        <v>1517</v>
      </c>
    </row>
    <row r="1676" s="11" customFormat="1">
      <c r="B1676" s="210"/>
      <c r="C1676" s="211"/>
      <c r="D1676" s="212" t="s">
        <v>150</v>
      </c>
      <c r="E1676" s="213" t="s">
        <v>1</v>
      </c>
      <c r="F1676" s="214" t="s">
        <v>629</v>
      </c>
      <c r="G1676" s="211"/>
      <c r="H1676" s="213" t="s">
        <v>1</v>
      </c>
      <c r="I1676" s="215"/>
      <c r="J1676" s="211"/>
      <c r="K1676" s="211"/>
      <c r="L1676" s="216"/>
      <c r="M1676" s="217"/>
      <c r="N1676" s="218"/>
      <c r="O1676" s="218"/>
      <c r="P1676" s="218"/>
      <c r="Q1676" s="218"/>
      <c r="R1676" s="218"/>
      <c r="S1676" s="218"/>
      <c r="T1676" s="219"/>
      <c r="AT1676" s="220" t="s">
        <v>150</v>
      </c>
      <c r="AU1676" s="220" t="s">
        <v>80</v>
      </c>
      <c r="AV1676" s="11" t="s">
        <v>78</v>
      </c>
      <c r="AW1676" s="11" t="s">
        <v>35</v>
      </c>
      <c r="AX1676" s="11" t="s">
        <v>73</v>
      </c>
      <c r="AY1676" s="220" t="s">
        <v>141</v>
      </c>
    </row>
    <row r="1677" s="11" customFormat="1">
      <c r="B1677" s="210"/>
      <c r="C1677" s="211"/>
      <c r="D1677" s="212" t="s">
        <v>150</v>
      </c>
      <c r="E1677" s="213" t="s">
        <v>1</v>
      </c>
      <c r="F1677" s="214" t="s">
        <v>630</v>
      </c>
      <c r="G1677" s="211"/>
      <c r="H1677" s="213" t="s">
        <v>1</v>
      </c>
      <c r="I1677" s="215"/>
      <c r="J1677" s="211"/>
      <c r="K1677" s="211"/>
      <c r="L1677" s="216"/>
      <c r="M1677" s="217"/>
      <c r="N1677" s="218"/>
      <c r="O1677" s="218"/>
      <c r="P1677" s="218"/>
      <c r="Q1677" s="218"/>
      <c r="R1677" s="218"/>
      <c r="S1677" s="218"/>
      <c r="T1677" s="219"/>
      <c r="AT1677" s="220" t="s">
        <v>150</v>
      </c>
      <c r="AU1677" s="220" t="s">
        <v>80</v>
      </c>
      <c r="AV1677" s="11" t="s">
        <v>78</v>
      </c>
      <c r="AW1677" s="11" t="s">
        <v>35</v>
      </c>
      <c r="AX1677" s="11" t="s">
        <v>73</v>
      </c>
      <c r="AY1677" s="220" t="s">
        <v>141</v>
      </c>
    </row>
    <row r="1678" s="11" customFormat="1">
      <c r="B1678" s="210"/>
      <c r="C1678" s="211"/>
      <c r="D1678" s="212" t="s">
        <v>150</v>
      </c>
      <c r="E1678" s="213" t="s">
        <v>1</v>
      </c>
      <c r="F1678" s="214" t="s">
        <v>1313</v>
      </c>
      <c r="G1678" s="211"/>
      <c r="H1678" s="213" t="s">
        <v>1</v>
      </c>
      <c r="I1678" s="215"/>
      <c r="J1678" s="211"/>
      <c r="K1678" s="211"/>
      <c r="L1678" s="216"/>
      <c r="M1678" s="217"/>
      <c r="N1678" s="218"/>
      <c r="O1678" s="218"/>
      <c r="P1678" s="218"/>
      <c r="Q1678" s="218"/>
      <c r="R1678" s="218"/>
      <c r="S1678" s="218"/>
      <c r="T1678" s="219"/>
      <c r="AT1678" s="220" t="s">
        <v>150</v>
      </c>
      <c r="AU1678" s="220" t="s">
        <v>80</v>
      </c>
      <c r="AV1678" s="11" t="s">
        <v>78</v>
      </c>
      <c r="AW1678" s="11" t="s">
        <v>35</v>
      </c>
      <c r="AX1678" s="11" t="s">
        <v>73</v>
      </c>
      <c r="AY1678" s="220" t="s">
        <v>141</v>
      </c>
    </row>
    <row r="1679" s="11" customFormat="1">
      <c r="B1679" s="210"/>
      <c r="C1679" s="211"/>
      <c r="D1679" s="212" t="s">
        <v>150</v>
      </c>
      <c r="E1679" s="213" t="s">
        <v>1</v>
      </c>
      <c r="F1679" s="214" t="s">
        <v>1314</v>
      </c>
      <c r="G1679" s="211"/>
      <c r="H1679" s="213" t="s">
        <v>1</v>
      </c>
      <c r="I1679" s="215"/>
      <c r="J1679" s="211"/>
      <c r="K1679" s="211"/>
      <c r="L1679" s="216"/>
      <c r="M1679" s="217"/>
      <c r="N1679" s="218"/>
      <c r="O1679" s="218"/>
      <c r="P1679" s="218"/>
      <c r="Q1679" s="218"/>
      <c r="R1679" s="218"/>
      <c r="S1679" s="218"/>
      <c r="T1679" s="219"/>
      <c r="AT1679" s="220" t="s">
        <v>150</v>
      </c>
      <c r="AU1679" s="220" t="s">
        <v>80</v>
      </c>
      <c r="AV1679" s="11" t="s">
        <v>78</v>
      </c>
      <c r="AW1679" s="11" t="s">
        <v>35</v>
      </c>
      <c r="AX1679" s="11" t="s">
        <v>73</v>
      </c>
      <c r="AY1679" s="220" t="s">
        <v>141</v>
      </c>
    </row>
    <row r="1680" s="11" customFormat="1">
      <c r="B1680" s="210"/>
      <c r="C1680" s="211"/>
      <c r="D1680" s="212" t="s">
        <v>150</v>
      </c>
      <c r="E1680" s="213" t="s">
        <v>1</v>
      </c>
      <c r="F1680" s="214" t="s">
        <v>631</v>
      </c>
      <c r="G1680" s="211"/>
      <c r="H1680" s="213" t="s">
        <v>1</v>
      </c>
      <c r="I1680" s="215"/>
      <c r="J1680" s="211"/>
      <c r="K1680" s="211"/>
      <c r="L1680" s="216"/>
      <c r="M1680" s="217"/>
      <c r="N1680" s="218"/>
      <c r="O1680" s="218"/>
      <c r="P1680" s="218"/>
      <c r="Q1680" s="218"/>
      <c r="R1680" s="218"/>
      <c r="S1680" s="218"/>
      <c r="T1680" s="219"/>
      <c r="AT1680" s="220" t="s">
        <v>150</v>
      </c>
      <c r="AU1680" s="220" t="s">
        <v>80</v>
      </c>
      <c r="AV1680" s="11" t="s">
        <v>78</v>
      </c>
      <c r="AW1680" s="11" t="s">
        <v>35</v>
      </c>
      <c r="AX1680" s="11" t="s">
        <v>73</v>
      </c>
      <c r="AY1680" s="220" t="s">
        <v>141</v>
      </c>
    </row>
    <row r="1681" s="11" customFormat="1">
      <c r="B1681" s="210"/>
      <c r="C1681" s="211"/>
      <c r="D1681" s="212" t="s">
        <v>150</v>
      </c>
      <c r="E1681" s="213" t="s">
        <v>1</v>
      </c>
      <c r="F1681" s="214" t="s">
        <v>1315</v>
      </c>
      <c r="G1681" s="211"/>
      <c r="H1681" s="213" t="s">
        <v>1</v>
      </c>
      <c r="I1681" s="215"/>
      <c r="J1681" s="211"/>
      <c r="K1681" s="211"/>
      <c r="L1681" s="216"/>
      <c r="M1681" s="217"/>
      <c r="N1681" s="218"/>
      <c r="O1681" s="218"/>
      <c r="P1681" s="218"/>
      <c r="Q1681" s="218"/>
      <c r="R1681" s="218"/>
      <c r="S1681" s="218"/>
      <c r="T1681" s="219"/>
      <c r="AT1681" s="220" t="s">
        <v>150</v>
      </c>
      <c r="AU1681" s="220" t="s">
        <v>80</v>
      </c>
      <c r="AV1681" s="11" t="s">
        <v>78</v>
      </c>
      <c r="AW1681" s="11" t="s">
        <v>35</v>
      </c>
      <c r="AX1681" s="11" t="s">
        <v>73</v>
      </c>
      <c r="AY1681" s="220" t="s">
        <v>141</v>
      </c>
    </row>
    <row r="1682" s="12" customFormat="1">
      <c r="B1682" s="221"/>
      <c r="C1682" s="222"/>
      <c r="D1682" s="212" t="s">
        <v>150</v>
      </c>
      <c r="E1682" s="223" t="s">
        <v>1</v>
      </c>
      <c r="F1682" s="224" t="s">
        <v>148</v>
      </c>
      <c r="G1682" s="222"/>
      <c r="H1682" s="225">
        <v>4</v>
      </c>
      <c r="I1682" s="226"/>
      <c r="J1682" s="222"/>
      <c r="K1682" s="222"/>
      <c r="L1682" s="227"/>
      <c r="M1682" s="228"/>
      <c r="N1682" s="229"/>
      <c r="O1682" s="229"/>
      <c r="P1682" s="229"/>
      <c r="Q1682" s="229"/>
      <c r="R1682" s="229"/>
      <c r="S1682" s="229"/>
      <c r="T1682" s="230"/>
      <c r="AT1682" s="231" t="s">
        <v>150</v>
      </c>
      <c r="AU1682" s="231" t="s">
        <v>80</v>
      </c>
      <c r="AV1682" s="12" t="s">
        <v>80</v>
      </c>
      <c r="AW1682" s="12" t="s">
        <v>35</v>
      </c>
      <c r="AX1682" s="12" t="s">
        <v>78</v>
      </c>
      <c r="AY1682" s="231" t="s">
        <v>141</v>
      </c>
    </row>
    <row r="1683" s="1" customFormat="1" ht="14.4" customHeight="1">
      <c r="B1683" s="37"/>
      <c r="C1683" s="254" t="s">
        <v>1518</v>
      </c>
      <c r="D1683" s="254" t="s">
        <v>298</v>
      </c>
      <c r="E1683" s="255" t="s">
        <v>1519</v>
      </c>
      <c r="F1683" s="256" t="s">
        <v>1520</v>
      </c>
      <c r="G1683" s="257" t="s">
        <v>891</v>
      </c>
      <c r="H1683" s="258">
        <v>4</v>
      </c>
      <c r="I1683" s="259"/>
      <c r="J1683" s="260">
        <f>ROUND(I1683*H1683,2)</f>
        <v>0</v>
      </c>
      <c r="K1683" s="256" t="s">
        <v>1</v>
      </c>
      <c r="L1683" s="261"/>
      <c r="M1683" s="262" t="s">
        <v>1</v>
      </c>
      <c r="N1683" s="263" t="s">
        <v>44</v>
      </c>
      <c r="O1683" s="78"/>
      <c r="P1683" s="207">
        <f>O1683*H1683</f>
        <v>0</v>
      </c>
      <c r="Q1683" s="207">
        <v>0</v>
      </c>
      <c r="R1683" s="207">
        <f>Q1683*H1683</f>
        <v>0</v>
      </c>
      <c r="S1683" s="207">
        <v>0</v>
      </c>
      <c r="T1683" s="208">
        <f>S1683*H1683</f>
        <v>0</v>
      </c>
      <c r="AR1683" s="16" t="s">
        <v>203</v>
      </c>
      <c r="AT1683" s="16" t="s">
        <v>298</v>
      </c>
      <c r="AU1683" s="16" t="s">
        <v>80</v>
      </c>
      <c r="AY1683" s="16" t="s">
        <v>141</v>
      </c>
      <c r="BE1683" s="209">
        <f>IF(N1683="základní",J1683,0)</f>
        <v>0</v>
      </c>
      <c r="BF1683" s="209">
        <f>IF(N1683="snížená",J1683,0)</f>
        <v>0</v>
      </c>
      <c r="BG1683" s="209">
        <f>IF(N1683="zákl. přenesená",J1683,0)</f>
        <v>0</v>
      </c>
      <c r="BH1683" s="209">
        <f>IF(N1683="sníž. přenesená",J1683,0)</f>
        <v>0</v>
      </c>
      <c r="BI1683" s="209">
        <f>IF(N1683="nulová",J1683,0)</f>
        <v>0</v>
      </c>
      <c r="BJ1683" s="16" t="s">
        <v>78</v>
      </c>
      <c r="BK1683" s="209">
        <f>ROUND(I1683*H1683,2)</f>
        <v>0</v>
      </c>
      <c r="BL1683" s="16" t="s">
        <v>148</v>
      </c>
      <c r="BM1683" s="16" t="s">
        <v>1521</v>
      </c>
    </row>
    <row r="1684" s="11" customFormat="1">
      <c r="B1684" s="210"/>
      <c r="C1684" s="211"/>
      <c r="D1684" s="212" t="s">
        <v>150</v>
      </c>
      <c r="E1684" s="213" t="s">
        <v>1</v>
      </c>
      <c r="F1684" s="214" t="s">
        <v>629</v>
      </c>
      <c r="G1684" s="211"/>
      <c r="H1684" s="213" t="s">
        <v>1</v>
      </c>
      <c r="I1684" s="215"/>
      <c r="J1684" s="211"/>
      <c r="K1684" s="211"/>
      <c r="L1684" s="216"/>
      <c r="M1684" s="217"/>
      <c r="N1684" s="218"/>
      <c r="O1684" s="218"/>
      <c r="P1684" s="218"/>
      <c r="Q1684" s="218"/>
      <c r="R1684" s="218"/>
      <c r="S1684" s="218"/>
      <c r="T1684" s="219"/>
      <c r="AT1684" s="220" t="s">
        <v>150</v>
      </c>
      <c r="AU1684" s="220" t="s">
        <v>80</v>
      </c>
      <c r="AV1684" s="11" t="s">
        <v>78</v>
      </c>
      <c r="AW1684" s="11" t="s">
        <v>35</v>
      </c>
      <c r="AX1684" s="11" t="s">
        <v>73</v>
      </c>
      <c r="AY1684" s="220" t="s">
        <v>141</v>
      </c>
    </row>
    <row r="1685" s="11" customFormat="1">
      <c r="B1685" s="210"/>
      <c r="C1685" s="211"/>
      <c r="D1685" s="212" t="s">
        <v>150</v>
      </c>
      <c r="E1685" s="213" t="s">
        <v>1</v>
      </c>
      <c r="F1685" s="214" t="s">
        <v>630</v>
      </c>
      <c r="G1685" s="211"/>
      <c r="H1685" s="213" t="s">
        <v>1</v>
      </c>
      <c r="I1685" s="215"/>
      <c r="J1685" s="211"/>
      <c r="K1685" s="211"/>
      <c r="L1685" s="216"/>
      <c r="M1685" s="217"/>
      <c r="N1685" s="218"/>
      <c r="O1685" s="218"/>
      <c r="P1685" s="218"/>
      <c r="Q1685" s="218"/>
      <c r="R1685" s="218"/>
      <c r="S1685" s="218"/>
      <c r="T1685" s="219"/>
      <c r="AT1685" s="220" t="s">
        <v>150</v>
      </c>
      <c r="AU1685" s="220" t="s">
        <v>80</v>
      </c>
      <c r="AV1685" s="11" t="s">
        <v>78</v>
      </c>
      <c r="AW1685" s="11" t="s">
        <v>35</v>
      </c>
      <c r="AX1685" s="11" t="s">
        <v>73</v>
      </c>
      <c r="AY1685" s="220" t="s">
        <v>141</v>
      </c>
    </row>
    <row r="1686" s="11" customFormat="1">
      <c r="B1686" s="210"/>
      <c r="C1686" s="211"/>
      <c r="D1686" s="212" t="s">
        <v>150</v>
      </c>
      <c r="E1686" s="213" t="s">
        <v>1</v>
      </c>
      <c r="F1686" s="214" t="s">
        <v>1313</v>
      </c>
      <c r="G1686" s="211"/>
      <c r="H1686" s="213" t="s">
        <v>1</v>
      </c>
      <c r="I1686" s="215"/>
      <c r="J1686" s="211"/>
      <c r="K1686" s="211"/>
      <c r="L1686" s="216"/>
      <c r="M1686" s="217"/>
      <c r="N1686" s="218"/>
      <c r="O1686" s="218"/>
      <c r="P1686" s="218"/>
      <c r="Q1686" s="218"/>
      <c r="R1686" s="218"/>
      <c r="S1686" s="218"/>
      <c r="T1686" s="219"/>
      <c r="AT1686" s="220" t="s">
        <v>150</v>
      </c>
      <c r="AU1686" s="220" t="s">
        <v>80</v>
      </c>
      <c r="AV1686" s="11" t="s">
        <v>78</v>
      </c>
      <c r="AW1686" s="11" t="s">
        <v>35</v>
      </c>
      <c r="AX1686" s="11" t="s">
        <v>73</v>
      </c>
      <c r="AY1686" s="220" t="s">
        <v>141</v>
      </c>
    </row>
    <row r="1687" s="11" customFormat="1">
      <c r="B1687" s="210"/>
      <c r="C1687" s="211"/>
      <c r="D1687" s="212" t="s">
        <v>150</v>
      </c>
      <c r="E1687" s="213" t="s">
        <v>1</v>
      </c>
      <c r="F1687" s="214" t="s">
        <v>1314</v>
      </c>
      <c r="G1687" s="211"/>
      <c r="H1687" s="213" t="s">
        <v>1</v>
      </c>
      <c r="I1687" s="215"/>
      <c r="J1687" s="211"/>
      <c r="K1687" s="211"/>
      <c r="L1687" s="216"/>
      <c r="M1687" s="217"/>
      <c r="N1687" s="218"/>
      <c r="O1687" s="218"/>
      <c r="P1687" s="218"/>
      <c r="Q1687" s="218"/>
      <c r="R1687" s="218"/>
      <c r="S1687" s="218"/>
      <c r="T1687" s="219"/>
      <c r="AT1687" s="220" t="s">
        <v>150</v>
      </c>
      <c r="AU1687" s="220" t="s">
        <v>80</v>
      </c>
      <c r="AV1687" s="11" t="s">
        <v>78</v>
      </c>
      <c r="AW1687" s="11" t="s">
        <v>35</v>
      </c>
      <c r="AX1687" s="11" t="s">
        <v>73</v>
      </c>
      <c r="AY1687" s="220" t="s">
        <v>141</v>
      </c>
    </row>
    <row r="1688" s="11" customFormat="1">
      <c r="B1688" s="210"/>
      <c r="C1688" s="211"/>
      <c r="D1688" s="212" t="s">
        <v>150</v>
      </c>
      <c r="E1688" s="213" t="s">
        <v>1</v>
      </c>
      <c r="F1688" s="214" t="s">
        <v>631</v>
      </c>
      <c r="G1688" s="211"/>
      <c r="H1688" s="213" t="s">
        <v>1</v>
      </c>
      <c r="I1688" s="215"/>
      <c r="J1688" s="211"/>
      <c r="K1688" s="211"/>
      <c r="L1688" s="216"/>
      <c r="M1688" s="217"/>
      <c r="N1688" s="218"/>
      <c r="O1688" s="218"/>
      <c r="P1688" s="218"/>
      <c r="Q1688" s="218"/>
      <c r="R1688" s="218"/>
      <c r="S1688" s="218"/>
      <c r="T1688" s="219"/>
      <c r="AT1688" s="220" t="s">
        <v>150</v>
      </c>
      <c r="AU1688" s="220" t="s">
        <v>80</v>
      </c>
      <c r="AV1688" s="11" t="s">
        <v>78</v>
      </c>
      <c r="AW1688" s="11" t="s">
        <v>35</v>
      </c>
      <c r="AX1688" s="11" t="s">
        <v>73</v>
      </c>
      <c r="AY1688" s="220" t="s">
        <v>141</v>
      </c>
    </row>
    <row r="1689" s="11" customFormat="1">
      <c r="B1689" s="210"/>
      <c r="C1689" s="211"/>
      <c r="D1689" s="212" t="s">
        <v>150</v>
      </c>
      <c r="E1689" s="213" t="s">
        <v>1</v>
      </c>
      <c r="F1689" s="214" t="s">
        <v>1315</v>
      </c>
      <c r="G1689" s="211"/>
      <c r="H1689" s="213" t="s">
        <v>1</v>
      </c>
      <c r="I1689" s="215"/>
      <c r="J1689" s="211"/>
      <c r="K1689" s="211"/>
      <c r="L1689" s="216"/>
      <c r="M1689" s="217"/>
      <c r="N1689" s="218"/>
      <c r="O1689" s="218"/>
      <c r="P1689" s="218"/>
      <c r="Q1689" s="218"/>
      <c r="R1689" s="218"/>
      <c r="S1689" s="218"/>
      <c r="T1689" s="219"/>
      <c r="AT1689" s="220" t="s">
        <v>150</v>
      </c>
      <c r="AU1689" s="220" t="s">
        <v>80</v>
      </c>
      <c r="AV1689" s="11" t="s">
        <v>78</v>
      </c>
      <c r="AW1689" s="11" t="s">
        <v>35</v>
      </c>
      <c r="AX1689" s="11" t="s">
        <v>73</v>
      </c>
      <c r="AY1689" s="220" t="s">
        <v>141</v>
      </c>
    </row>
    <row r="1690" s="12" customFormat="1">
      <c r="B1690" s="221"/>
      <c r="C1690" s="222"/>
      <c r="D1690" s="212" t="s">
        <v>150</v>
      </c>
      <c r="E1690" s="223" t="s">
        <v>1</v>
      </c>
      <c r="F1690" s="224" t="s">
        <v>148</v>
      </c>
      <c r="G1690" s="222"/>
      <c r="H1690" s="225">
        <v>4</v>
      </c>
      <c r="I1690" s="226"/>
      <c r="J1690" s="222"/>
      <c r="K1690" s="222"/>
      <c r="L1690" s="227"/>
      <c r="M1690" s="228"/>
      <c r="N1690" s="229"/>
      <c r="O1690" s="229"/>
      <c r="P1690" s="229"/>
      <c r="Q1690" s="229"/>
      <c r="R1690" s="229"/>
      <c r="S1690" s="229"/>
      <c r="T1690" s="230"/>
      <c r="AT1690" s="231" t="s">
        <v>150</v>
      </c>
      <c r="AU1690" s="231" t="s">
        <v>80</v>
      </c>
      <c r="AV1690" s="12" t="s">
        <v>80</v>
      </c>
      <c r="AW1690" s="12" t="s">
        <v>35</v>
      </c>
      <c r="AX1690" s="12" t="s">
        <v>78</v>
      </c>
      <c r="AY1690" s="231" t="s">
        <v>141</v>
      </c>
    </row>
    <row r="1691" s="1" customFormat="1" ht="14.4" customHeight="1">
      <c r="B1691" s="37"/>
      <c r="C1691" s="254" t="s">
        <v>1522</v>
      </c>
      <c r="D1691" s="254" t="s">
        <v>298</v>
      </c>
      <c r="E1691" s="255" t="s">
        <v>1523</v>
      </c>
      <c r="F1691" s="256" t="s">
        <v>1524</v>
      </c>
      <c r="G1691" s="257" t="s">
        <v>891</v>
      </c>
      <c r="H1691" s="258">
        <v>10</v>
      </c>
      <c r="I1691" s="259"/>
      <c r="J1691" s="260">
        <f>ROUND(I1691*H1691,2)</f>
        <v>0</v>
      </c>
      <c r="K1691" s="256" t="s">
        <v>1</v>
      </c>
      <c r="L1691" s="261"/>
      <c r="M1691" s="262" t="s">
        <v>1</v>
      </c>
      <c r="N1691" s="263" t="s">
        <v>44</v>
      </c>
      <c r="O1691" s="78"/>
      <c r="P1691" s="207">
        <f>O1691*H1691</f>
        <v>0</v>
      </c>
      <c r="Q1691" s="207">
        <v>0</v>
      </c>
      <c r="R1691" s="207">
        <f>Q1691*H1691</f>
        <v>0</v>
      </c>
      <c r="S1691" s="207">
        <v>0</v>
      </c>
      <c r="T1691" s="208">
        <f>S1691*H1691</f>
        <v>0</v>
      </c>
      <c r="AR1691" s="16" t="s">
        <v>203</v>
      </c>
      <c r="AT1691" s="16" t="s">
        <v>298</v>
      </c>
      <c r="AU1691" s="16" t="s">
        <v>80</v>
      </c>
      <c r="AY1691" s="16" t="s">
        <v>141</v>
      </c>
      <c r="BE1691" s="209">
        <f>IF(N1691="základní",J1691,0)</f>
        <v>0</v>
      </c>
      <c r="BF1691" s="209">
        <f>IF(N1691="snížená",J1691,0)</f>
        <v>0</v>
      </c>
      <c r="BG1691" s="209">
        <f>IF(N1691="zákl. přenesená",J1691,0)</f>
        <v>0</v>
      </c>
      <c r="BH1691" s="209">
        <f>IF(N1691="sníž. přenesená",J1691,0)</f>
        <v>0</v>
      </c>
      <c r="BI1691" s="209">
        <f>IF(N1691="nulová",J1691,0)</f>
        <v>0</v>
      </c>
      <c r="BJ1691" s="16" t="s">
        <v>78</v>
      </c>
      <c r="BK1691" s="209">
        <f>ROUND(I1691*H1691,2)</f>
        <v>0</v>
      </c>
      <c r="BL1691" s="16" t="s">
        <v>148</v>
      </c>
      <c r="BM1691" s="16" t="s">
        <v>1525</v>
      </c>
    </row>
    <row r="1692" s="11" customFormat="1">
      <c r="B1692" s="210"/>
      <c r="C1692" s="211"/>
      <c r="D1692" s="212" t="s">
        <v>150</v>
      </c>
      <c r="E1692" s="213" t="s">
        <v>1</v>
      </c>
      <c r="F1692" s="214" t="s">
        <v>629</v>
      </c>
      <c r="G1692" s="211"/>
      <c r="H1692" s="213" t="s">
        <v>1</v>
      </c>
      <c r="I1692" s="215"/>
      <c r="J1692" s="211"/>
      <c r="K1692" s="211"/>
      <c r="L1692" s="216"/>
      <c r="M1692" s="217"/>
      <c r="N1692" s="218"/>
      <c r="O1692" s="218"/>
      <c r="P1692" s="218"/>
      <c r="Q1692" s="218"/>
      <c r="R1692" s="218"/>
      <c r="S1692" s="218"/>
      <c r="T1692" s="219"/>
      <c r="AT1692" s="220" t="s">
        <v>150</v>
      </c>
      <c r="AU1692" s="220" t="s">
        <v>80</v>
      </c>
      <c r="AV1692" s="11" t="s">
        <v>78</v>
      </c>
      <c r="AW1692" s="11" t="s">
        <v>35</v>
      </c>
      <c r="AX1692" s="11" t="s">
        <v>73</v>
      </c>
      <c r="AY1692" s="220" t="s">
        <v>141</v>
      </c>
    </row>
    <row r="1693" s="11" customFormat="1">
      <c r="B1693" s="210"/>
      <c r="C1693" s="211"/>
      <c r="D1693" s="212" t="s">
        <v>150</v>
      </c>
      <c r="E1693" s="213" t="s">
        <v>1</v>
      </c>
      <c r="F1693" s="214" t="s">
        <v>630</v>
      </c>
      <c r="G1693" s="211"/>
      <c r="H1693" s="213" t="s">
        <v>1</v>
      </c>
      <c r="I1693" s="215"/>
      <c r="J1693" s="211"/>
      <c r="K1693" s="211"/>
      <c r="L1693" s="216"/>
      <c r="M1693" s="217"/>
      <c r="N1693" s="218"/>
      <c r="O1693" s="218"/>
      <c r="P1693" s="218"/>
      <c r="Q1693" s="218"/>
      <c r="R1693" s="218"/>
      <c r="S1693" s="218"/>
      <c r="T1693" s="219"/>
      <c r="AT1693" s="220" t="s">
        <v>150</v>
      </c>
      <c r="AU1693" s="220" t="s">
        <v>80</v>
      </c>
      <c r="AV1693" s="11" t="s">
        <v>78</v>
      </c>
      <c r="AW1693" s="11" t="s">
        <v>35</v>
      </c>
      <c r="AX1693" s="11" t="s">
        <v>73</v>
      </c>
      <c r="AY1693" s="220" t="s">
        <v>141</v>
      </c>
    </row>
    <row r="1694" s="11" customFormat="1">
      <c r="B1694" s="210"/>
      <c r="C1694" s="211"/>
      <c r="D1694" s="212" t="s">
        <v>150</v>
      </c>
      <c r="E1694" s="213" t="s">
        <v>1</v>
      </c>
      <c r="F1694" s="214" t="s">
        <v>1313</v>
      </c>
      <c r="G1694" s="211"/>
      <c r="H1694" s="213" t="s">
        <v>1</v>
      </c>
      <c r="I1694" s="215"/>
      <c r="J1694" s="211"/>
      <c r="K1694" s="211"/>
      <c r="L1694" s="216"/>
      <c r="M1694" s="217"/>
      <c r="N1694" s="218"/>
      <c r="O1694" s="218"/>
      <c r="P1694" s="218"/>
      <c r="Q1694" s="218"/>
      <c r="R1694" s="218"/>
      <c r="S1694" s="218"/>
      <c r="T1694" s="219"/>
      <c r="AT1694" s="220" t="s">
        <v>150</v>
      </c>
      <c r="AU1694" s="220" t="s">
        <v>80</v>
      </c>
      <c r="AV1694" s="11" t="s">
        <v>78</v>
      </c>
      <c r="AW1694" s="11" t="s">
        <v>35</v>
      </c>
      <c r="AX1694" s="11" t="s">
        <v>73</v>
      </c>
      <c r="AY1694" s="220" t="s">
        <v>141</v>
      </c>
    </row>
    <row r="1695" s="11" customFormat="1">
      <c r="B1695" s="210"/>
      <c r="C1695" s="211"/>
      <c r="D1695" s="212" t="s">
        <v>150</v>
      </c>
      <c r="E1695" s="213" t="s">
        <v>1</v>
      </c>
      <c r="F1695" s="214" t="s">
        <v>1314</v>
      </c>
      <c r="G1695" s="211"/>
      <c r="H1695" s="213" t="s">
        <v>1</v>
      </c>
      <c r="I1695" s="215"/>
      <c r="J1695" s="211"/>
      <c r="K1695" s="211"/>
      <c r="L1695" s="216"/>
      <c r="M1695" s="217"/>
      <c r="N1695" s="218"/>
      <c r="O1695" s="218"/>
      <c r="P1695" s="218"/>
      <c r="Q1695" s="218"/>
      <c r="R1695" s="218"/>
      <c r="S1695" s="218"/>
      <c r="T1695" s="219"/>
      <c r="AT1695" s="220" t="s">
        <v>150</v>
      </c>
      <c r="AU1695" s="220" t="s">
        <v>80</v>
      </c>
      <c r="AV1695" s="11" t="s">
        <v>78</v>
      </c>
      <c r="AW1695" s="11" t="s">
        <v>35</v>
      </c>
      <c r="AX1695" s="11" t="s">
        <v>73</v>
      </c>
      <c r="AY1695" s="220" t="s">
        <v>141</v>
      </c>
    </row>
    <row r="1696" s="11" customFormat="1">
      <c r="B1696" s="210"/>
      <c r="C1696" s="211"/>
      <c r="D1696" s="212" t="s">
        <v>150</v>
      </c>
      <c r="E1696" s="213" t="s">
        <v>1</v>
      </c>
      <c r="F1696" s="214" t="s">
        <v>631</v>
      </c>
      <c r="G1696" s="211"/>
      <c r="H1696" s="213" t="s">
        <v>1</v>
      </c>
      <c r="I1696" s="215"/>
      <c r="J1696" s="211"/>
      <c r="K1696" s="211"/>
      <c r="L1696" s="216"/>
      <c r="M1696" s="217"/>
      <c r="N1696" s="218"/>
      <c r="O1696" s="218"/>
      <c r="P1696" s="218"/>
      <c r="Q1696" s="218"/>
      <c r="R1696" s="218"/>
      <c r="S1696" s="218"/>
      <c r="T1696" s="219"/>
      <c r="AT1696" s="220" t="s">
        <v>150</v>
      </c>
      <c r="AU1696" s="220" t="s">
        <v>80</v>
      </c>
      <c r="AV1696" s="11" t="s">
        <v>78</v>
      </c>
      <c r="AW1696" s="11" t="s">
        <v>35</v>
      </c>
      <c r="AX1696" s="11" t="s">
        <v>73</v>
      </c>
      <c r="AY1696" s="220" t="s">
        <v>141</v>
      </c>
    </row>
    <row r="1697" s="11" customFormat="1">
      <c r="B1697" s="210"/>
      <c r="C1697" s="211"/>
      <c r="D1697" s="212" t="s">
        <v>150</v>
      </c>
      <c r="E1697" s="213" t="s">
        <v>1</v>
      </c>
      <c r="F1697" s="214" t="s">
        <v>1315</v>
      </c>
      <c r="G1697" s="211"/>
      <c r="H1697" s="213" t="s">
        <v>1</v>
      </c>
      <c r="I1697" s="215"/>
      <c r="J1697" s="211"/>
      <c r="K1697" s="211"/>
      <c r="L1697" s="216"/>
      <c r="M1697" s="217"/>
      <c r="N1697" s="218"/>
      <c r="O1697" s="218"/>
      <c r="P1697" s="218"/>
      <c r="Q1697" s="218"/>
      <c r="R1697" s="218"/>
      <c r="S1697" s="218"/>
      <c r="T1697" s="219"/>
      <c r="AT1697" s="220" t="s">
        <v>150</v>
      </c>
      <c r="AU1697" s="220" t="s">
        <v>80</v>
      </c>
      <c r="AV1697" s="11" t="s">
        <v>78</v>
      </c>
      <c r="AW1697" s="11" t="s">
        <v>35</v>
      </c>
      <c r="AX1697" s="11" t="s">
        <v>73</v>
      </c>
      <c r="AY1697" s="220" t="s">
        <v>141</v>
      </c>
    </row>
    <row r="1698" s="12" customFormat="1">
      <c r="B1698" s="221"/>
      <c r="C1698" s="222"/>
      <c r="D1698" s="212" t="s">
        <v>150</v>
      </c>
      <c r="E1698" s="223" t="s">
        <v>1</v>
      </c>
      <c r="F1698" s="224" t="s">
        <v>227</v>
      </c>
      <c r="G1698" s="222"/>
      <c r="H1698" s="225">
        <v>10</v>
      </c>
      <c r="I1698" s="226"/>
      <c r="J1698" s="222"/>
      <c r="K1698" s="222"/>
      <c r="L1698" s="227"/>
      <c r="M1698" s="228"/>
      <c r="N1698" s="229"/>
      <c r="O1698" s="229"/>
      <c r="P1698" s="229"/>
      <c r="Q1698" s="229"/>
      <c r="R1698" s="229"/>
      <c r="S1698" s="229"/>
      <c r="T1698" s="230"/>
      <c r="AT1698" s="231" t="s">
        <v>150</v>
      </c>
      <c r="AU1698" s="231" t="s">
        <v>80</v>
      </c>
      <c r="AV1698" s="12" t="s">
        <v>80</v>
      </c>
      <c r="AW1698" s="12" t="s">
        <v>35</v>
      </c>
      <c r="AX1698" s="12" t="s">
        <v>78</v>
      </c>
      <c r="AY1698" s="231" t="s">
        <v>141</v>
      </c>
    </row>
    <row r="1699" s="1" customFormat="1" ht="14.4" customHeight="1">
      <c r="B1699" s="37"/>
      <c r="C1699" s="254" t="s">
        <v>1526</v>
      </c>
      <c r="D1699" s="254" t="s">
        <v>298</v>
      </c>
      <c r="E1699" s="255" t="s">
        <v>1527</v>
      </c>
      <c r="F1699" s="256" t="s">
        <v>1528</v>
      </c>
      <c r="G1699" s="257" t="s">
        <v>891</v>
      </c>
      <c r="H1699" s="258">
        <v>29</v>
      </c>
      <c r="I1699" s="259"/>
      <c r="J1699" s="260">
        <f>ROUND(I1699*H1699,2)</f>
        <v>0</v>
      </c>
      <c r="K1699" s="256" t="s">
        <v>1</v>
      </c>
      <c r="L1699" s="261"/>
      <c r="M1699" s="262" t="s">
        <v>1</v>
      </c>
      <c r="N1699" s="263" t="s">
        <v>44</v>
      </c>
      <c r="O1699" s="78"/>
      <c r="P1699" s="207">
        <f>O1699*H1699</f>
        <v>0</v>
      </c>
      <c r="Q1699" s="207">
        <v>0</v>
      </c>
      <c r="R1699" s="207">
        <f>Q1699*H1699</f>
        <v>0</v>
      </c>
      <c r="S1699" s="207">
        <v>0</v>
      </c>
      <c r="T1699" s="208">
        <f>S1699*H1699</f>
        <v>0</v>
      </c>
      <c r="AR1699" s="16" t="s">
        <v>203</v>
      </c>
      <c r="AT1699" s="16" t="s">
        <v>298</v>
      </c>
      <c r="AU1699" s="16" t="s">
        <v>80</v>
      </c>
      <c r="AY1699" s="16" t="s">
        <v>141</v>
      </c>
      <c r="BE1699" s="209">
        <f>IF(N1699="základní",J1699,0)</f>
        <v>0</v>
      </c>
      <c r="BF1699" s="209">
        <f>IF(N1699="snížená",J1699,0)</f>
        <v>0</v>
      </c>
      <c r="BG1699" s="209">
        <f>IF(N1699="zákl. přenesená",J1699,0)</f>
        <v>0</v>
      </c>
      <c r="BH1699" s="209">
        <f>IF(N1699="sníž. přenesená",J1699,0)</f>
        <v>0</v>
      </c>
      <c r="BI1699" s="209">
        <f>IF(N1699="nulová",J1699,0)</f>
        <v>0</v>
      </c>
      <c r="BJ1699" s="16" t="s">
        <v>78</v>
      </c>
      <c r="BK1699" s="209">
        <f>ROUND(I1699*H1699,2)</f>
        <v>0</v>
      </c>
      <c r="BL1699" s="16" t="s">
        <v>148</v>
      </c>
      <c r="BM1699" s="16" t="s">
        <v>1529</v>
      </c>
    </row>
    <row r="1700" s="11" customFormat="1">
      <c r="B1700" s="210"/>
      <c r="C1700" s="211"/>
      <c r="D1700" s="212" t="s">
        <v>150</v>
      </c>
      <c r="E1700" s="213" t="s">
        <v>1</v>
      </c>
      <c r="F1700" s="214" t="s">
        <v>629</v>
      </c>
      <c r="G1700" s="211"/>
      <c r="H1700" s="213" t="s">
        <v>1</v>
      </c>
      <c r="I1700" s="215"/>
      <c r="J1700" s="211"/>
      <c r="K1700" s="211"/>
      <c r="L1700" s="216"/>
      <c r="M1700" s="217"/>
      <c r="N1700" s="218"/>
      <c r="O1700" s="218"/>
      <c r="P1700" s="218"/>
      <c r="Q1700" s="218"/>
      <c r="R1700" s="218"/>
      <c r="S1700" s="218"/>
      <c r="T1700" s="219"/>
      <c r="AT1700" s="220" t="s">
        <v>150</v>
      </c>
      <c r="AU1700" s="220" t="s">
        <v>80</v>
      </c>
      <c r="AV1700" s="11" t="s">
        <v>78</v>
      </c>
      <c r="AW1700" s="11" t="s">
        <v>35</v>
      </c>
      <c r="AX1700" s="11" t="s">
        <v>73</v>
      </c>
      <c r="AY1700" s="220" t="s">
        <v>141</v>
      </c>
    </row>
    <row r="1701" s="11" customFormat="1">
      <c r="B1701" s="210"/>
      <c r="C1701" s="211"/>
      <c r="D1701" s="212" t="s">
        <v>150</v>
      </c>
      <c r="E1701" s="213" t="s">
        <v>1</v>
      </c>
      <c r="F1701" s="214" t="s">
        <v>630</v>
      </c>
      <c r="G1701" s="211"/>
      <c r="H1701" s="213" t="s">
        <v>1</v>
      </c>
      <c r="I1701" s="215"/>
      <c r="J1701" s="211"/>
      <c r="K1701" s="211"/>
      <c r="L1701" s="216"/>
      <c r="M1701" s="217"/>
      <c r="N1701" s="218"/>
      <c r="O1701" s="218"/>
      <c r="P1701" s="218"/>
      <c r="Q1701" s="218"/>
      <c r="R1701" s="218"/>
      <c r="S1701" s="218"/>
      <c r="T1701" s="219"/>
      <c r="AT1701" s="220" t="s">
        <v>150</v>
      </c>
      <c r="AU1701" s="220" t="s">
        <v>80</v>
      </c>
      <c r="AV1701" s="11" t="s">
        <v>78</v>
      </c>
      <c r="AW1701" s="11" t="s">
        <v>35</v>
      </c>
      <c r="AX1701" s="11" t="s">
        <v>73</v>
      </c>
      <c r="AY1701" s="220" t="s">
        <v>141</v>
      </c>
    </row>
    <row r="1702" s="11" customFormat="1">
      <c r="B1702" s="210"/>
      <c r="C1702" s="211"/>
      <c r="D1702" s="212" t="s">
        <v>150</v>
      </c>
      <c r="E1702" s="213" t="s">
        <v>1</v>
      </c>
      <c r="F1702" s="214" t="s">
        <v>1313</v>
      </c>
      <c r="G1702" s="211"/>
      <c r="H1702" s="213" t="s">
        <v>1</v>
      </c>
      <c r="I1702" s="215"/>
      <c r="J1702" s="211"/>
      <c r="K1702" s="211"/>
      <c r="L1702" s="216"/>
      <c r="M1702" s="217"/>
      <c r="N1702" s="218"/>
      <c r="O1702" s="218"/>
      <c r="P1702" s="218"/>
      <c r="Q1702" s="218"/>
      <c r="R1702" s="218"/>
      <c r="S1702" s="218"/>
      <c r="T1702" s="219"/>
      <c r="AT1702" s="220" t="s">
        <v>150</v>
      </c>
      <c r="AU1702" s="220" t="s">
        <v>80</v>
      </c>
      <c r="AV1702" s="11" t="s">
        <v>78</v>
      </c>
      <c r="AW1702" s="11" t="s">
        <v>35</v>
      </c>
      <c r="AX1702" s="11" t="s">
        <v>73</v>
      </c>
      <c r="AY1702" s="220" t="s">
        <v>141</v>
      </c>
    </row>
    <row r="1703" s="11" customFormat="1">
      <c r="B1703" s="210"/>
      <c r="C1703" s="211"/>
      <c r="D1703" s="212" t="s">
        <v>150</v>
      </c>
      <c r="E1703" s="213" t="s">
        <v>1</v>
      </c>
      <c r="F1703" s="214" t="s">
        <v>1314</v>
      </c>
      <c r="G1703" s="211"/>
      <c r="H1703" s="213" t="s">
        <v>1</v>
      </c>
      <c r="I1703" s="215"/>
      <c r="J1703" s="211"/>
      <c r="K1703" s="211"/>
      <c r="L1703" s="216"/>
      <c r="M1703" s="217"/>
      <c r="N1703" s="218"/>
      <c r="O1703" s="218"/>
      <c r="P1703" s="218"/>
      <c r="Q1703" s="218"/>
      <c r="R1703" s="218"/>
      <c r="S1703" s="218"/>
      <c r="T1703" s="219"/>
      <c r="AT1703" s="220" t="s">
        <v>150</v>
      </c>
      <c r="AU1703" s="220" t="s">
        <v>80</v>
      </c>
      <c r="AV1703" s="11" t="s">
        <v>78</v>
      </c>
      <c r="AW1703" s="11" t="s">
        <v>35</v>
      </c>
      <c r="AX1703" s="11" t="s">
        <v>73</v>
      </c>
      <c r="AY1703" s="220" t="s">
        <v>141</v>
      </c>
    </row>
    <row r="1704" s="11" customFormat="1">
      <c r="B1704" s="210"/>
      <c r="C1704" s="211"/>
      <c r="D1704" s="212" t="s">
        <v>150</v>
      </c>
      <c r="E1704" s="213" t="s">
        <v>1</v>
      </c>
      <c r="F1704" s="214" t="s">
        <v>631</v>
      </c>
      <c r="G1704" s="211"/>
      <c r="H1704" s="213" t="s">
        <v>1</v>
      </c>
      <c r="I1704" s="215"/>
      <c r="J1704" s="211"/>
      <c r="K1704" s="211"/>
      <c r="L1704" s="216"/>
      <c r="M1704" s="217"/>
      <c r="N1704" s="218"/>
      <c r="O1704" s="218"/>
      <c r="P1704" s="218"/>
      <c r="Q1704" s="218"/>
      <c r="R1704" s="218"/>
      <c r="S1704" s="218"/>
      <c r="T1704" s="219"/>
      <c r="AT1704" s="220" t="s">
        <v>150</v>
      </c>
      <c r="AU1704" s="220" t="s">
        <v>80</v>
      </c>
      <c r="AV1704" s="11" t="s">
        <v>78</v>
      </c>
      <c r="AW1704" s="11" t="s">
        <v>35</v>
      </c>
      <c r="AX1704" s="11" t="s">
        <v>73</v>
      </c>
      <c r="AY1704" s="220" t="s">
        <v>141</v>
      </c>
    </row>
    <row r="1705" s="11" customFormat="1">
      <c r="B1705" s="210"/>
      <c r="C1705" s="211"/>
      <c r="D1705" s="212" t="s">
        <v>150</v>
      </c>
      <c r="E1705" s="213" t="s">
        <v>1</v>
      </c>
      <c r="F1705" s="214" t="s">
        <v>1315</v>
      </c>
      <c r="G1705" s="211"/>
      <c r="H1705" s="213" t="s">
        <v>1</v>
      </c>
      <c r="I1705" s="215"/>
      <c r="J1705" s="211"/>
      <c r="K1705" s="211"/>
      <c r="L1705" s="216"/>
      <c r="M1705" s="217"/>
      <c r="N1705" s="218"/>
      <c r="O1705" s="218"/>
      <c r="P1705" s="218"/>
      <c r="Q1705" s="218"/>
      <c r="R1705" s="218"/>
      <c r="S1705" s="218"/>
      <c r="T1705" s="219"/>
      <c r="AT1705" s="220" t="s">
        <v>150</v>
      </c>
      <c r="AU1705" s="220" t="s">
        <v>80</v>
      </c>
      <c r="AV1705" s="11" t="s">
        <v>78</v>
      </c>
      <c r="AW1705" s="11" t="s">
        <v>35</v>
      </c>
      <c r="AX1705" s="11" t="s">
        <v>73</v>
      </c>
      <c r="AY1705" s="220" t="s">
        <v>141</v>
      </c>
    </row>
    <row r="1706" s="12" customFormat="1">
      <c r="B1706" s="221"/>
      <c r="C1706" s="222"/>
      <c r="D1706" s="212" t="s">
        <v>150</v>
      </c>
      <c r="E1706" s="223" t="s">
        <v>1</v>
      </c>
      <c r="F1706" s="224" t="s">
        <v>392</v>
      </c>
      <c r="G1706" s="222"/>
      <c r="H1706" s="225">
        <v>29</v>
      </c>
      <c r="I1706" s="226"/>
      <c r="J1706" s="222"/>
      <c r="K1706" s="222"/>
      <c r="L1706" s="227"/>
      <c r="M1706" s="228"/>
      <c r="N1706" s="229"/>
      <c r="O1706" s="229"/>
      <c r="P1706" s="229"/>
      <c r="Q1706" s="229"/>
      <c r="R1706" s="229"/>
      <c r="S1706" s="229"/>
      <c r="T1706" s="230"/>
      <c r="AT1706" s="231" t="s">
        <v>150</v>
      </c>
      <c r="AU1706" s="231" t="s">
        <v>80</v>
      </c>
      <c r="AV1706" s="12" t="s">
        <v>80</v>
      </c>
      <c r="AW1706" s="12" t="s">
        <v>35</v>
      </c>
      <c r="AX1706" s="12" t="s">
        <v>78</v>
      </c>
      <c r="AY1706" s="231" t="s">
        <v>141</v>
      </c>
    </row>
    <row r="1707" s="1" customFormat="1" ht="14.4" customHeight="1">
      <c r="B1707" s="37"/>
      <c r="C1707" s="254" t="s">
        <v>1530</v>
      </c>
      <c r="D1707" s="254" t="s">
        <v>298</v>
      </c>
      <c r="E1707" s="255" t="s">
        <v>1531</v>
      </c>
      <c r="F1707" s="256" t="s">
        <v>1532</v>
      </c>
      <c r="G1707" s="257" t="s">
        <v>891</v>
      </c>
      <c r="H1707" s="258">
        <v>2</v>
      </c>
      <c r="I1707" s="259"/>
      <c r="J1707" s="260">
        <f>ROUND(I1707*H1707,2)</f>
        <v>0</v>
      </c>
      <c r="K1707" s="256" t="s">
        <v>1</v>
      </c>
      <c r="L1707" s="261"/>
      <c r="M1707" s="262" t="s">
        <v>1</v>
      </c>
      <c r="N1707" s="263" t="s">
        <v>44</v>
      </c>
      <c r="O1707" s="78"/>
      <c r="P1707" s="207">
        <f>O1707*H1707</f>
        <v>0</v>
      </c>
      <c r="Q1707" s="207">
        <v>0</v>
      </c>
      <c r="R1707" s="207">
        <f>Q1707*H1707</f>
        <v>0</v>
      </c>
      <c r="S1707" s="207">
        <v>0</v>
      </c>
      <c r="T1707" s="208">
        <f>S1707*H1707</f>
        <v>0</v>
      </c>
      <c r="AR1707" s="16" t="s">
        <v>203</v>
      </c>
      <c r="AT1707" s="16" t="s">
        <v>298</v>
      </c>
      <c r="AU1707" s="16" t="s">
        <v>80</v>
      </c>
      <c r="AY1707" s="16" t="s">
        <v>141</v>
      </c>
      <c r="BE1707" s="209">
        <f>IF(N1707="základní",J1707,0)</f>
        <v>0</v>
      </c>
      <c r="BF1707" s="209">
        <f>IF(N1707="snížená",J1707,0)</f>
        <v>0</v>
      </c>
      <c r="BG1707" s="209">
        <f>IF(N1707="zákl. přenesená",J1707,0)</f>
        <v>0</v>
      </c>
      <c r="BH1707" s="209">
        <f>IF(N1707="sníž. přenesená",J1707,0)</f>
        <v>0</v>
      </c>
      <c r="BI1707" s="209">
        <f>IF(N1707="nulová",J1707,0)</f>
        <v>0</v>
      </c>
      <c r="BJ1707" s="16" t="s">
        <v>78</v>
      </c>
      <c r="BK1707" s="209">
        <f>ROUND(I1707*H1707,2)</f>
        <v>0</v>
      </c>
      <c r="BL1707" s="16" t="s">
        <v>148</v>
      </c>
      <c r="BM1707" s="16" t="s">
        <v>1533</v>
      </c>
    </row>
    <row r="1708" s="11" customFormat="1">
      <c r="B1708" s="210"/>
      <c r="C1708" s="211"/>
      <c r="D1708" s="212" t="s">
        <v>150</v>
      </c>
      <c r="E1708" s="213" t="s">
        <v>1</v>
      </c>
      <c r="F1708" s="214" t="s">
        <v>629</v>
      </c>
      <c r="G1708" s="211"/>
      <c r="H1708" s="213" t="s">
        <v>1</v>
      </c>
      <c r="I1708" s="215"/>
      <c r="J1708" s="211"/>
      <c r="K1708" s="211"/>
      <c r="L1708" s="216"/>
      <c r="M1708" s="217"/>
      <c r="N1708" s="218"/>
      <c r="O1708" s="218"/>
      <c r="P1708" s="218"/>
      <c r="Q1708" s="218"/>
      <c r="R1708" s="218"/>
      <c r="S1708" s="218"/>
      <c r="T1708" s="219"/>
      <c r="AT1708" s="220" t="s">
        <v>150</v>
      </c>
      <c r="AU1708" s="220" t="s">
        <v>80</v>
      </c>
      <c r="AV1708" s="11" t="s">
        <v>78</v>
      </c>
      <c r="AW1708" s="11" t="s">
        <v>35</v>
      </c>
      <c r="AX1708" s="11" t="s">
        <v>73</v>
      </c>
      <c r="AY1708" s="220" t="s">
        <v>141</v>
      </c>
    </row>
    <row r="1709" s="11" customFormat="1">
      <c r="B1709" s="210"/>
      <c r="C1709" s="211"/>
      <c r="D1709" s="212" t="s">
        <v>150</v>
      </c>
      <c r="E1709" s="213" t="s">
        <v>1</v>
      </c>
      <c r="F1709" s="214" t="s">
        <v>630</v>
      </c>
      <c r="G1709" s="211"/>
      <c r="H1709" s="213" t="s">
        <v>1</v>
      </c>
      <c r="I1709" s="215"/>
      <c r="J1709" s="211"/>
      <c r="K1709" s="211"/>
      <c r="L1709" s="216"/>
      <c r="M1709" s="217"/>
      <c r="N1709" s="218"/>
      <c r="O1709" s="218"/>
      <c r="P1709" s="218"/>
      <c r="Q1709" s="218"/>
      <c r="R1709" s="218"/>
      <c r="S1709" s="218"/>
      <c r="T1709" s="219"/>
      <c r="AT1709" s="220" t="s">
        <v>150</v>
      </c>
      <c r="AU1709" s="220" t="s">
        <v>80</v>
      </c>
      <c r="AV1709" s="11" t="s">
        <v>78</v>
      </c>
      <c r="AW1709" s="11" t="s">
        <v>35</v>
      </c>
      <c r="AX1709" s="11" t="s">
        <v>73</v>
      </c>
      <c r="AY1709" s="220" t="s">
        <v>141</v>
      </c>
    </row>
    <row r="1710" s="11" customFormat="1">
      <c r="B1710" s="210"/>
      <c r="C1710" s="211"/>
      <c r="D1710" s="212" t="s">
        <v>150</v>
      </c>
      <c r="E1710" s="213" t="s">
        <v>1</v>
      </c>
      <c r="F1710" s="214" t="s">
        <v>1313</v>
      </c>
      <c r="G1710" s="211"/>
      <c r="H1710" s="213" t="s">
        <v>1</v>
      </c>
      <c r="I1710" s="215"/>
      <c r="J1710" s="211"/>
      <c r="K1710" s="211"/>
      <c r="L1710" s="216"/>
      <c r="M1710" s="217"/>
      <c r="N1710" s="218"/>
      <c r="O1710" s="218"/>
      <c r="P1710" s="218"/>
      <c r="Q1710" s="218"/>
      <c r="R1710" s="218"/>
      <c r="S1710" s="218"/>
      <c r="T1710" s="219"/>
      <c r="AT1710" s="220" t="s">
        <v>150</v>
      </c>
      <c r="AU1710" s="220" t="s">
        <v>80</v>
      </c>
      <c r="AV1710" s="11" t="s">
        <v>78</v>
      </c>
      <c r="AW1710" s="11" t="s">
        <v>35</v>
      </c>
      <c r="AX1710" s="11" t="s">
        <v>73</v>
      </c>
      <c r="AY1710" s="220" t="s">
        <v>141</v>
      </c>
    </row>
    <row r="1711" s="11" customFormat="1">
      <c r="B1711" s="210"/>
      <c r="C1711" s="211"/>
      <c r="D1711" s="212" t="s">
        <v>150</v>
      </c>
      <c r="E1711" s="213" t="s">
        <v>1</v>
      </c>
      <c r="F1711" s="214" t="s">
        <v>1314</v>
      </c>
      <c r="G1711" s="211"/>
      <c r="H1711" s="213" t="s">
        <v>1</v>
      </c>
      <c r="I1711" s="215"/>
      <c r="J1711" s="211"/>
      <c r="K1711" s="211"/>
      <c r="L1711" s="216"/>
      <c r="M1711" s="217"/>
      <c r="N1711" s="218"/>
      <c r="O1711" s="218"/>
      <c r="P1711" s="218"/>
      <c r="Q1711" s="218"/>
      <c r="R1711" s="218"/>
      <c r="S1711" s="218"/>
      <c r="T1711" s="219"/>
      <c r="AT1711" s="220" t="s">
        <v>150</v>
      </c>
      <c r="AU1711" s="220" t="s">
        <v>80</v>
      </c>
      <c r="AV1711" s="11" t="s">
        <v>78</v>
      </c>
      <c r="AW1711" s="11" t="s">
        <v>35</v>
      </c>
      <c r="AX1711" s="11" t="s">
        <v>73</v>
      </c>
      <c r="AY1711" s="220" t="s">
        <v>141</v>
      </c>
    </row>
    <row r="1712" s="11" customFormat="1">
      <c r="B1712" s="210"/>
      <c r="C1712" s="211"/>
      <c r="D1712" s="212" t="s">
        <v>150</v>
      </c>
      <c r="E1712" s="213" t="s">
        <v>1</v>
      </c>
      <c r="F1712" s="214" t="s">
        <v>631</v>
      </c>
      <c r="G1712" s="211"/>
      <c r="H1712" s="213" t="s">
        <v>1</v>
      </c>
      <c r="I1712" s="215"/>
      <c r="J1712" s="211"/>
      <c r="K1712" s="211"/>
      <c r="L1712" s="216"/>
      <c r="M1712" s="217"/>
      <c r="N1712" s="218"/>
      <c r="O1712" s="218"/>
      <c r="P1712" s="218"/>
      <c r="Q1712" s="218"/>
      <c r="R1712" s="218"/>
      <c r="S1712" s="218"/>
      <c r="T1712" s="219"/>
      <c r="AT1712" s="220" t="s">
        <v>150</v>
      </c>
      <c r="AU1712" s="220" t="s">
        <v>80</v>
      </c>
      <c r="AV1712" s="11" t="s">
        <v>78</v>
      </c>
      <c r="AW1712" s="11" t="s">
        <v>35</v>
      </c>
      <c r="AX1712" s="11" t="s">
        <v>73</v>
      </c>
      <c r="AY1712" s="220" t="s">
        <v>141</v>
      </c>
    </row>
    <row r="1713" s="11" customFormat="1">
      <c r="B1713" s="210"/>
      <c r="C1713" s="211"/>
      <c r="D1713" s="212" t="s">
        <v>150</v>
      </c>
      <c r="E1713" s="213" t="s">
        <v>1</v>
      </c>
      <c r="F1713" s="214" t="s">
        <v>1315</v>
      </c>
      <c r="G1713" s="211"/>
      <c r="H1713" s="213" t="s">
        <v>1</v>
      </c>
      <c r="I1713" s="215"/>
      <c r="J1713" s="211"/>
      <c r="K1713" s="211"/>
      <c r="L1713" s="216"/>
      <c r="M1713" s="217"/>
      <c r="N1713" s="218"/>
      <c r="O1713" s="218"/>
      <c r="P1713" s="218"/>
      <c r="Q1713" s="218"/>
      <c r="R1713" s="218"/>
      <c r="S1713" s="218"/>
      <c r="T1713" s="219"/>
      <c r="AT1713" s="220" t="s">
        <v>150</v>
      </c>
      <c r="AU1713" s="220" t="s">
        <v>80</v>
      </c>
      <c r="AV1713" s="11" t="s">
        <v>78</v>
      </c>
      <c r="AW1713" s="11" t="s">
        <v>35</v>
      </c>
      <c r="AX1713" s="11" t="s">
        <v>73</v>
      </c>
      <c r="AY1713" s="220" t="s">
        <v>141</v>
      </c>
    </row>
    <row r="1714" s="12" customFormat="1">
      <c r="B1714" s="221"/>
      <c r="C1714" s="222"/>
      <c r="D1714" s="212" t="s">
        <v>150</v>
      </c>
      <c r="E1714" s="223" t="s">
        <v>1</v>
      </c>
      <c r="F1714" s="224" t="s">
        <v>80</v>
      </c>
      <c r="G1714" s="222"/>
      <c r="H1714" s="225">
        <v>2</v>
      </c>
      <c r="I1714" s="226"/>
      <c r="J1714" s="222"/>
      <c r="K1714" s="222"/>
      <c r="L1714" s="227"/>
      <c r="M1714" s="228"/>
      <c r="N1714" s="229"/>
      <c r="O1714" s="229"/>
      <c r="P1714" s="229"/>
      <c r="Q1714" s="229"/>
      <c r="R1714" s="229"/>
      <c r="S1714" s="229"/>
      <c r="T1714" s="230"/>
      <c r="AT1714" s="231" t="s">
        <v>150</v>
      </c>
      <c r="AU1714" s="231" t="s">
        <v>80</v>
      </c>
      <c r="AV1714" s="12" t="s">
        <v>80</v>
      </c>
      <c r="AW1714" s="12" t="s">
        <v>35</v>
      </c>
      <c r="AX1714" s="12" t="s">
        <v>78</v>
      </c>
      <c r="AY1714" s="231" t="s">
        <v>141</v>
      </c>
    </row>
    <row r="1715" s="1" customFormat="1" ht="14.4" customHeight="1">
      <c r="B1715" s="37"/>
      <c r="C1715" s="254" t="s">
        <v>1534</v>
      </c>
      <c r="D1715" s="254" t="s">
        <v>298</v>
      </c>
      <c r="E1715" s="255" t="s">
        <v>1535</v>
      </c>
      <c r="F1715" s="256" t="s">
        <v>1536</v>
      </c>
      <c r="G1715" s="257" t="s">
        <v>891</v>
      </c>
      <c r="H1715" s="258">
        <v>6</v>
      </c>
      <c r="I1715" s="259"/>
      <c r="J1715" s="260">
        <f>ROUND(I1715*H1715,2)</f>
        <v>0</v>
      </c>
      <c r="K1715" s="256" t="s">
        <v>1</v>
      </c>
      <c r="L1715" s="261"/>
      <c r="M1715" s="262" t="s">
        <v>1</v>
      </c>
      <c r="N1715" s="263" t="s">
        <v>44</v>
      </c>
      <c r="O1715" s="78"/>
      <c r="P1715" s="207">
        <f>O1715*H1715</f>
        <v>0</v>
      </c>
      <c r="Q1715" s="207">
        <v>0</v>
      </c>
      <c r="R1715" s="207">
        <f>Q1715*H1715</f>
        <v>0</v>
      </c>
      <c r="S1715" s="207">
        <v>0</v>
      </c>
      <c r="T1715" s="208">
        <f>S1715*H1715</f>
        <v>0</v>
      </c>
      <c r="AR1715" s="16" t="s">
        <v>203</v>
      </c>
      <c r="AT1715" s="16" t="s">
        <v>298</v>
      </c>
      <c r="AU1715" s="16" t="s">
        <v>80</v>
      </c>
      <c r="AY1715" s="16" t="s">
        <v>141</v>
      </c>
      <c r="BE1715" s="209">
        <f>IF(N1715="základní",J1715,0)</f>
        <v>0</v>
      </c>
      <c r="BF1715" s="209">
        <f>IF(N1715="snížená",J1715,0)</f>
        <v>0</v>
      </c>
      <c r="BG1715" s="209">
        <f>IF(N1715="zákl. přenesená",J1715,0)</f>
        <v>0</v>
      </c>
      <c r="BH1715" s="209">
        <f>IF(N1715="sníž. přenesená",J1715,0)</f>
        <v>0</v>
      </c>
      <c r="BI1715" s="209">
        <f>IF(N1715="nulová",J1715,0)</f>
        <v>0</v>
      </c>
      <c r="BJ1715" s="16" t="s">
        <v>78</v>
      </c>
      <c r="BK1715" s="209">
        <f>ROUND(I1715*H1715,2)</f>
        <v>0</v>
      </c>
      <c r="BL1715" s="16" t="s">
        <v>148</v>
      </c>
      <c r="BM1715" s="16" t="s">
        <v>1537</v>
      </c>
    </row>
    <row r="1716" s="11" customFormat="1">
      <c r="B1716" s="210"/>
      <c r="C1716" s="211"/>
      <c r="D1716" s="212" t="s">
        <v>150</v>
      </c>
      <c r="E1716" s="213" t="s">
        <v>1</v>
      </c>
      <c r="F1716" s="214" t="s">
        <v>629</v>
      </c>
      <c r="G1716" s="211"/>
      <c r="H1716" s="213" t="s">
        <v>1</v>
      </c>
      <c r="I1716" s="215"/>
      <c r="J1716" s="211"/>
      <c r="K1716" s="211"/>
      <c r="L1716" s="216"/>
      <c r="M1716" s="217"/>
      <c r="N1716" s="218"/>
      <c r="O1716" s="218"/>
      <c r="P1716" s="218"/>
      <c r="Q1716" s="218"/>
      <c r="R1716" s="218"/>
      <c r="S1716" s="218"/>
      <c r="T1716" s="219"/>
      <c r="AT1716" s="220" t="s">
        <v>150</v>
      </c>
      <c r="AU1716" s="220" t="s">
        <v>80</v>
      </c>
      <c r="AV1716" s="11" t="s">
        <v>78</v>
      </c>
      <c r="AW1716" s="11" t="s">
        <v>35</v>
      </c>
      <c r="AX1716" s="11" t="s">
        <v>73</v>
      </c>
      <c r="AY1716" s="220" t="s">
        <v>141</v>
      </c>
    </row>
    <row r="1717" s="11" customFormat="1">
      <c r="B1717" s="210"/>
      <c r="C1717" s="211"/>
      <c r="D1717" s="212" t="s">
        <v>150</v>
      </c>
      <c r="E1717" s="213" t="s">
        <v>1</v>
      </c>
      <c r="F1717" s="214" t="s">
        <v>630</v>
      </c>
      <c r="G1717" s="211"/>
      <c r="H1717" s="213" t="s">
        <v>1</v>
      </c>
      <c r="I1717" s="215"/>
      <c r="J1717" s="211"/>
      <c r="K1717" s="211"/>
      <c r="L1717" s="216"/>
      <c r="M1717" s="217"/>
      <c r="N1717" s="218"/>
      <c r="O1717" s="218"/>
      <c r="P1717" s="218"/>
      <c r="Q1717" s="218"/>
      <c r="R1717" s="218"/>
      <c r="S1717" s="218"/>
      <c r="T1717" s="219"/>
      <c r="AT1717" s="220" t="s">
        <v>150</v>
      </c>
      <c r="AU1717" s="220" t="s">
        <v>80</v>
      </c>
      <c r="AV1717" s="11" t="s">
        <v>78</v>
      </c>
      <c r="AW1717" s="11" t="s">
        <v>35</v>
      </c>
      <c r="AX1717" s="11" t="s">
        <v>73</v>
      </c>
      <c r="AY1717" s="220" t="s">
        <v>141</v>
      </c>
    </row>
    <row r="1718" s="11" customFormat="1">
      <c r="B1718" s="210"/>
      <c r="C1718" s="211"/>
      <c r="D1718" s="212" t="s">
        <v>150</v>
      </c>
      <c r="E1718" s="213" t="s">
        <v>1</v>
      </c>
      <c r="F1718" s="214" t="s">
        <v>1313</v>
      </c>
      <c r="G1718" s="211"/>
      <c r="H1718" s="213" t="s">
        <v>1</v>
      </c>
      <c r="I1718" s="215"/>
      <c r="J1718" s="211"/>
      <c r="K1718" s="211"/>
      <c r="L1718" s="216"/>
      <c r="M1718" s="217"/>
      <c r="N1718" s="218"/>
      <c r="O1718" s="218"/>
      <c r="P1718" s="218"/>
      <c r="Q1718" s="218"/>
      <c r="R1718" s="218"/>
      <c r="S1718" s="218"/>
      <c r="T1718" s="219"/>
      <c r="AT1718" s="220" t="s">
        <v>150</v>
      </c>
      <c r="AU1718" s="220" t="s">
        <v>80</v>
      </c>
      <c r="AV1718" s="11" t="s">
        <v>78</v>
      </c>
      <c r="AW1718" s="11" t="s">
        <v>35</v>
      </c>
      <c r="AX1718" s="11" t="s">
        <v>73</v>
      </c>
      <c r="AY1718" s="220" t="s">
        <v>141</v>
      </c>
    </row>
    <row r="1719" s="11" customFormat="1">
      <c r="B1719" s="210"/>
      <c r="C1719" s="211"/>
      <c r="D1719" s="212" t="s">
        <v>150</v>
      </c>
      <c r="E1719" s="213" t="s">
        <v>1</v>
      </c>
      <c r="F1719" s="214" t="s">
        <v>1314</v>
      </c>
      <c r="G1719" s="211"/>
      <c r="H1719" s="213" t="s">
        <v>1</v>
      </c>
      <c r="I1719" s="215"/>
      <c r="J1719" s="211"/>
      <c r="K1719" s="211"/>
      <c r="L1719" s="216"/>
      <c r="M1719" s="217"/>
      <c r="N1719" s="218"/>
      <c r="O1719" s="218"/>
      <c r="P1719" s="218"/>
      <c r="Q1719" s="218"/>
      <c r="R1719" s="218"/>
      <c r="S1719" s="218"/>
      <c r="T1719" s="219"/>
      <c r="AT1719" s="220" t="s">
        <v>150</v>
      </c>
      <c r="AU1719" s="220" t="s">
        <v>80</v>
      </c>
      <c r="AV1719" s="11" t="s">
        <v>78</v>
      </c>
      <c r="AW1719" s="11" t="s">
        <v>35</v>
      </c>
      <c r="AX1719" s="11" t="s">
        <v>73</v>
      </c>
      <c r="AY1719" s="220" t="s">
        <v>141</v>
      </c>
    </row>
    <row r="1720" s="11" customFormat="1">
      <c r="B1720" s="210"/>
      <c r="C1720" s="211"/>
      <c r="D1720" s="212" t="s">
        <v>150</v>
      </c>
      <c r="E1720" s="213" t="s">
        <v>1</v>
      </c>
      <c r="F1720" s="214" t="s">
        <v>631</v>
      </c>
      <c r="G1720" s="211"/>
      <c r="H1720" s="213" t="s">
        <v>1</v>
      </c>
      <c r="I1720" s="215"/>
      <c r="J1720" s="211"/>
      <c r="K1720" s="211"/>
      <c r="L1720" s="216"/>
      <c r="M1720" s="217"/>
      <c r="N1720" s="218"/>
      <c r="O1720" s="218"/>
      <c r="P1720" s="218"/>
      <c r="Q1720" s="218"/>
      <c r="R1720" s="218"/>
      <c r="S1720" s="218"/>
      <c r="T1720" s="219"/>
      <c r="AT1720" s="220" t="s">
        <v>150</v>
      </c>
      <c r="AU1720" s="220" t="s">
        <v>80</v>
      </c>
      <c r="AV1720" s="11" t="s">
        <v>78</v>
      </c>
      <c r="AW1720" s="11" t="s">
        <v>35</v>
      </c>
      <c r="AX1720" s="11" t="s">
        <v>73</v>
      </c>
      <c r="AY1720" s="220" t="s">
        <v>141</v>
      </c>
    </row>
    <row r="1721" s="11" customFormat="1">
      <c r="B1721" s="210"/>
      <c r="C1721" s="211"/>
      <c r="D1721" s="212" t="s">
        <v>150</v>
      </c>
      <c r="E1721" s="213" t="s">
        <v>1</v>
      </c>
      <c r="F1721" s="214" t="s">
        <v>1315</v>
      </c>
      <c r="G1721" s="211"/>
      <c r="H1721" s="213" t="s">
        <v>1</v>
      </c>
      <c r="I1721" s="215"/>
      <c r="J1721" s="211"/>
      <c r="K1721" s="211"/>
      <c r="L1721" s="216"/>
      <c r="M1721" s="217"/>
      <c r="N1721" s="218"/>
      <c r="O1721" s="218"/>
      <c r="P1721" s="218"/>
      <c r="Q1721" s="218"/>
      <c r="R1721" s="218"/>
      <c r="S1721" s="218"/>
      <c r="T1721" s="219"/>
      <c r="AT1721" s="220" t="s">
        <v>150</v>
      </c>
      <c r="AU1721" s="220" t="s">
        <v>80</v>
      </c>
      <c r="AV1721" s="11" t="s">
        <v>78</v>
      </c>
      <c r="AW1721" s="11" t="s">
        <v>35</v>
      </c>
      <c r="AX1721" s="11" t="s">
        <v>73</v>
      </c>
      <c r="AY1721" s="220" t="s">
        <v>141</v>
      </c>
    </row>
    <row r="1722" s="12" customFormat="1">
      <c r="B1722" s="221"/>
      <c r="C1722" s="222"/>
      <c r="D1722" s="212" t="s">
        <v>150</v>
      </c>
      <c r="E1722" s="223" t="s">
        <v>1</v>
      </c>
      <c r="F1722" s="224" t="s">
        <v>193</v>
      </c>
      <c r="G1722" s="222"/>
      <c r="H1722" s="225">
        <v>6</v>
      </c>
      <c r="I1722" s="226"/>
      <c r="J1722" s="222"/>
      <c r="K1722" s="222"/>
      <c r="L1722" s="227"/>
      <c r="M1722" s="228"/>
      <c r="N1722" s="229"/>
      <c r="O1722" s="229"/>
      <c r="P1722" s="229"/>
      <c r="Q1722" s="229"/>
      <c r="R1722" s="229"/>
      <c r="S1722" s="229"/>
      <c r="T1722" s="230"/>
      <c r="AT1722" s="231" t="s">
        <v>150</v>
      </c>
      <c r="AU1722" s="231" t="s">
        <v>80</v>
      </c>
      <c r="AV1722" s="12" t="s">
        <v>80</v>
      </c>
      <c r="AW1722" s="12" t="s">
        <v>35</v>
      </c>
      <c r="AX1722" s="12" t="s">
        <v>78</v>
      </c>
      <c r="AY1722" s="231" t="s">
        <v>141</v>
      </c>
    </row>
    <row r="1723" s="1" customFormat="1" ht="14.4" customHeight="1">
      <c r="B1723" s="37"/>
      <c r="C1723" s="254" t="s">
        <v>1538</v>
      </c>
      <c r="D1723" s="254" t="s">
        <v>298</v>
      </c>
      <c r="E1723" s="255" t="s">
        <v>1539</v>
      </c>
      <c r="F1723" s="256" t="s">
        <v>1540</v>
      </c>
      <c r="G1723" s="257" t="s">
        <v>430</v>
      </c>
      <c r="H1723" s="258">
        <v>6</v>
      </c>
      <c r="I1723" s="259"/>
      <c r="J1723" s="260">
        <f>ROUND(I1723*H1723,2)</f>
        <v>0</v>
      </c>
      <c r="K1723" s="256" t="s">
        <v>1</v>
      </c>
      <c r="L1723" s="261"/>
      <c r="M1723" s="262" t="s">
        <v>1</v>
      </c>
      <c r="N1723" s="263" t="s">
        <v>44</v>
      </c>
      <c r="O1723" s="78"/>
      <c r="P1723" s="207">
        <f>O1723*H1723</f>
        <v>0</v>
      </c>
      <c r="Q1723" s="207">
        <v>0</v>
      </c>
      <c r="R1723" s="207">
        <f>Q1723*H1723</f>
        <v>0</v>
      </c>
      <c r="S1723" s="207">
        <v>0</v>
      </c>
      <c r="T1723" s="208">
        <f>S1723*H1723</f>
        <v>0</v>
      </c>
      <c r="AR1723" s="16" t="s">
        <v>203</v>
      </c>
      <c r="AT1723" s="16" t="s">
        <v>298</v>
      </c>
      <c r="AU1723" s="16" t="s">
        <v>80</v>
      </c>
      <c r="AY1723" s="16" t="s">
        <v>141</v>
      </c>
      <c r="BE1723" s="209">
        <f>IF(N1723="základní",J1723,0)</f>
        <v>0</v>
      </c>
      <c r="BF1723" s="209">
        <f>IF(N1723="snížená",J1723,0)</f>
        <v>0</v>
      </c>
      <c r="BG1723" s="209">
        <f>IF(N1723="zákl. přenesená",J1723,0)</f>
        <v>0</v>
      </c>
      <c r="BH1723" s="209">
        <f>IF(N1723="sníž. přenesená",J1723,0)</f>
        <v>0</v>
      </c>
      <c r="BI1723" s="209">
        <f>IF(N1723="nulová",J1723,0)</f>
        <v>0</v>
      </c>
      <c r="BJ1723" s="16" t="s">
        <v>78</v>
      </c>
      <c r="BK1723" s="209">
        <f>ROUND(I1723*H1723,2)</f>
        <v>0</v>
      </c>
      <c r="BL1723" s="16" t="s">
        <v>148</v>
      </c>
      <c r="BM1723" s="16" t="s">
        <v>1541</v>
      </c>
    </row>
    <row r="1724" s="11" customFormat="1">
      <c r="B1724" s="210"/>
      <c r="C1724" s="211"/>
      <c r="D1724" s="212" t="s">
        <v>150</v>
      </c>
      <c r="E1724" s="213" t="s">
        <v>1</v>
      </c>
      <c r="F1724" s="214" t="s">
        <v>629</v>
      </c>
      <c r="G1724" s="211"/>
      <c r="H1724" s="213" t="s">
        <v>1</v>
      </c>
      <c r="I1724" s="215"/>
      <c r="J1724" s="211"/>
      <c r="K1724" s="211"/>
      <c r="L1724" s="216"/>
      <c r="M1724" s="217"/>
      <c r="N1724" s="218"/>
      <c r="O1724" s="218"/>
      <c r="P1724" s="218"/>
      <c r="Q1724" s="218"/>
      <c r="R1724" s="218"/>
      <c r="S1724" s="218"/>
      <c r="T1724" s="219"/>
      <c r="AT1724" s="220" t="s">
        <v>150</v>
      </c>
      <c r="AU1724" s="220" t="s">
        <v>80</v>
      </c>
      <c r="AV1724" s="11" t="s">
        <v>78</v>
      </c>
      <c r="AW1724" s="11" t="s">
        <v>35</v>
      </c>
      <c r="AX1724" s="11" t="s">
        <v>73</v>
      </c>
      <c r="AY1724" s="220" t="s">
        <v>141</v>
      </c>
    </row>
    <row r="1725" s="11" customFormat="1">
      <c r="B1725" s="210"/>
      <c r="C1725" s="211"/>
      <c r="D1725" s="212" t="s">
        <v>150</v>
      </c>
      <c r="E1725" s="213" t="s">
        <v>1</v>
      </c>
      <c r="F1725" s="214" t="s">
        <v>630</v>
      </c>
      <c r="G1725" s="211"/>
      <c r="H1725" s="213" t="s">
        <v>1</v>
      </c>
      <c r="I1725" s="215"/>
      <c r="J1725" s="211"/>
      <c r="K1725" s="211"/>
      <c r="L1725" s="216"/>
      <c r="M1725" s="217"/>
      <c r="N1725" s="218"/>
      <c r="O1725" s="218"/>
      <c r="P1725" s="218"/>
      <c r="Q1725" s="218"/>
      <c r="R1725" s="218"/>
      <c r="S1725" s="218"/>
      <c r="T1725" s="219"/>
      <c r="AT1725" s="220" t="s">
        <v>150</v>
      </c>
      <c r="AU1725" s="220" t="s">
        <v>80</v>
      </c>
      <c r="AV1725" s="11" t="s">
        <v>78</v>
      </c>
      <c r="AW1725" s="11" t="s">
        <v>35</v>
      </c>
      <c r="AX1725" s="11" t="s">
        <v>73</v>
      </c>
      <c r="AY1725" s="220" t="s">
        <v>141</v>
      </c>
    </row>
    <row r="1726" s="11" customFormat="1">
      <c r="B1726" s="210"/>
      <c r="C1726" s="211"/>
      <c r="D1726" s="212" t="s">
        <v>150</v>
      </c>
      <c r="E1726" s="213" t="s">
        <v>1</v>
      </c>
      <c r="F1726" s="214" t="s">
        <v>1313</v>
      </c>
      <c r="G1726" s="211"/>
      <c r="H1726" s="213" t="s">
        <v>1</v>
      </c>
      <c r="I1726" s="215"/>
      <c r="J1726" s="211"/>
      <c r="K1726" s="211"/>
      <c r="L1726" s="216"/>
      <c r="M1726" s="217"/>
      <c r="N1726" s="218"/>
      <c r="O1726" s="218"/>
      <c r="P1726" s="218"/>
      <c r="Q1726" s="218"/>
      <c r="R1726" s="218"/>
      <c r="S1726" s="218"/>
      <c r="T1726" s="219"/>
      <c r="AT1726" s="220" t="s">
        <v>150</v>
      </c>
      <c r="AU1726" s="220" t="s">
        <v>80</v>
      </c>
      <c r="AV1726" s="11" t="s">
        <v>78</v>
      </c>
      <c r="AW1726" s="11" t="s">
        <v>35</v>
      </c>
      <c r="AX1726" s="11" t="s">
        <v>73</v>
      </c>
      <c r="AY1726" s="220" t="s">
        <v>141</v>
      </c>
    </row>
    <row r="1727" s="11" customFormat="1">
      <c r="B1727" s="210"/>
      <c r="C1727" s="211"/>
      <c r="D1727" s="212" t="s">
        <v>150</v>
      </c>
      <c r="E1727" s="213" t="s">
        <v>1</v>
      </c>
      <c r="F1727" s="214" t="s">
        <v>1314</v>
      </c>
      <c r="G1727" s="211"/>
      <c r="H1727" s="213" t="s">
        <v>1</v>
      </c>
      <c r="I1727" s="215"/>
      <c r="J1727" s="211"/>
      <c r="K1727" s="211"/>
      <c r="L1727" s="216"/>
      <c r="M1727" s="217"/>
      <c r="N1727" s="218"/>
      <c r="O1727" s="218"/>
      <c r="P1727" s="218"/>
      <c r="Q1727" s="218"/>
      <c r="R1727" s="218"/>
      <c r="S1727" s="218"/>
      <c r="T1727" s="219"/>
      <c r="AT1727" s="220" t="s">
        <v>150</v>
      </c>
      <c r="AU1727" s="220" t="s">
        <v>80</v>
      </c>
      <c r="AV1727" s="11" t="s">
        <v>78</v>
      </c>
      <c r="AW1727" s="11" t="s">
        <v>35</v>
      </c>
      <c r="AX1727" s="11" t="s">
        <v>73</v>
      </c>
      <c r="AY1727" s="220" t="s">
        <v>141</v>
      </c>
    </row>
    <row r="1728" s="11" customFormat="1">
      <c r="B1728" s="210"/>
      <c r="C1728" s="211"/>
      <c r="D1728" s="212" t="s">
        <v>150</v>
      </c>
      <c r="E1728" s="213" t="s">
        <v>1</v>
      </c>
      <c r="F1728" s="214" t="s">
        <v>631</v>
      </c>
      <c r="G1728" s="211"/>
      <c r="H1728" s="213" t="s">
        <v>1</v>
      </c>
      <c r="I1728" s="215"/>
      <c r="J1728" s="211"/>
      <c r="K1728" s="211"/>
      <c r="L1728" s="216"/>
      <c r="M1728" s="217"/>
      <c r="N1728" s="218"/>
      <c r="O1728" s="218"/>
      <c r="P1728" s="218"/>
      <c r="Q1728" s="218"/>
      <c r="R1728" s="218"/>
      <c r="S1728" s="218"/>
      <c r="T1728" s="219"/>
      <c r="AT1728" s="220" t="s">
        <v>150</v>
      </c>
      <c r="AU1728" s="220" t="s">
        <v>80</v>
      </c>
      <c r="AV1728" s="11" t="s">
        <v>78</v>
      </c>
      <c r="AW1728" s="11" t="s">
        <v>35</v>
      </c>
      <c r="AX1728" s="11" t="s">
        <v>73</v>
      </c>
      <c r="AY1728" s="220" t="s">
        <v>141</v>
      </c>
    </row>
    <row r="1729" s="11" customFormat="1">
      <c r="B1729" s="210"/>
      <c r="C1729" s="211"/>
      <c r="D1729" s="212" t="s">
        <v>150</v>
      </c>
      <c r="E1729" s="213" t="s">
        <v>1</v>
      </c>
      <c r="F1729" s="214" t="s">
        <v>1315</v>
      </c>
      <c r="G1729" s="211"/>
      <c r="H1729" s="213" t="s">
        <v>1</v>
      </c>
      <c r="I1729" s="215"/>
      <c r="J1729" s="211"/>
      <c r="K1729" s="211"/>
      <c r="L1729" s="216"/>
      <c r="M1729" s="217"/>
      <c r="N1729" s="218"/>
      <c r="O1729" s="218"/>
      <c r="P1729" s="218"/>
      <c r="Q1729" s="218"/>
      <c r="R1729" s="218"/>
      <c r="S1729" s="218"/>
      <c r="T1729" s="219"/>
      <c r="AT1729" s="220" t="s">
        <v>150</v>
      </c>
      <c r="AU1729" s="220" t="s">
        <v>80</v>
      </c>
      <c r="AV1729" s="11" t="s">
        <v>78</v>
      </c>
      <c r="AW1729" s="11" t="s">
        <v>35</v>
      </c>
      <c r="AX1729" s="11" t="s">
        <v>73</v>
      </c>
      <c r="AY1729" s="220" t="s">
        <v>141</v>
      </c>
    </row>
    <row r="1730" s="12" customFormat="1">
      <c r="B1730" s="221"/>
      <c r="C1730" s="222"/>
      <c r="D1730" s="212" t="s">
        <v>150</v>
      </c>
      <c r="E1730" s="223" t="s">
        <v>1</v>
      </c>
      <c r="F1730" s="224" t="s">
        <v>193</v>
      </c>
      <c r="G1730" s="222"/>
      <c r="H1730" s="225">
        <v>6</v>
      </c>
      <c r="I1730" s="226"/>
      <c r="J1730" s="222"/>
      <c r="K1730" s="222"/>
      <c r="L1730" s="227"/>
      <c r="M1730" s="228"/>
      <c r="N1730" s="229"/>
      <c r="O1730" s="229"/>
      <c r="P1730" s="229"/>
      <c r="Q1730" s="229"/>
      <c r="R1730" s="229"/>
      <c r="S1730" s="229"/>
      <c r="T1730" s="230"/>
      <c r="AT1730" s="231" t="s">
        <v>150</v>
      </c>
      <c r="AU1730" s="231" t="s">
        <v>80</v>
      </c>
      <c r="AV1730" s="12" t="s">
        <v>80</v>
      </c>
      <c r="AW1730" s="12" t="s">
        <v>35</v>
      </c>
      <c r="AX1730" s="12" t="s">
        <v>78</v>
      </c>
      <c r="AY1730" s="231" t="s">
        <v>141</v>
      </c>
    </row>
    <row r="1731" s="1" customFormat="1" ht="14.4" customHeight="1">
      <c r="B1731" s="37"/>
      <c r="C1731" s="254" t="s">
        <v>1542</v>
      </c>
      <c r="D1731" s="254" t="s">
        <v>298</v>
      </c>
      <c r="E1731" s="255" t="s">
        <v>1543</v>
      </c>
      <c r="F1731" s="256" t="s">
        <v>1544</v>
      </c>
      <c r="G1731" s="257" t="s">
        <v>891</v>
      </c>
      <c r="H1731" s="258">
        <v>1</v>
      </c>
      <c r="I1731" s="259"/>
      <c r="J1731" s="260">
        <f>ROUND(I1731*H1731,2)</f>
        <v>0</v>
      </c>
      <c r="K1731" s="256" t="s">
        <v>1</v>
      </c>
      <c r="L1731" s="261"/>
      <c r="M1731" s="262" t="s">
        <v>1</v>
      </c>
      <c r="N1731" s="263" t="s">
        <v>44</v>
      </c>
      <c r="O1731" s="78"/>
      <c r="P1731" s="207">
        <f>O1731*H1731</f>
        <v>0</v>
      </c>
      <c r="Q1731" s="207">
        <v>0</v>
      </c>
      <c r="R1731" s="207">
        <f>Q1731*H1731</f>
        <v>0</v>
      </c>
      <c r="S1731" s="207">
        <v>0</v>
      </c>
      <c r="T1731" s="208">
        <f>S1731*H1731</f>
        <v>0</v>
      </c>
      <c r="AR1731" s="16" t="s">
        <v>203</v>
      </c>
      <c r="AT1731" s="16" t="s">
        <v>298</v>
      </c>
      <c r="AU1731" s="16" t="s">
        <v>80</v>
      </c>
      <c r="AY1731" s="16" t="s">
        <v>141</v>
      </c>
      <c r="BE1731" s="209">
        <f>IF(N1731="základní",J1731,0)</f>
        <v>0</v>
      </c>
      <c r="BF1731" s="209">
        <f>IF(N1731="snížená",J1731,0)</f>
        <v>0</v>
      </c>
      <c r="BG1731" s="209">
        <f>IF(N1731="zákl. přenesená",J1731,0)</f>
        <v>0</v>
      </c>
      <c r="BH1731" s="209">
        <f>IF(N1731="sníž. přenesená",J1731,0)</f>
        <v>0</v>
      </c>
      <c r="BI1731" s="209">
        <f>IF(N1731="nulová",J1731,0)</f>
        <v>0</v>
      </c>
      <c r="BJ1731" s="16" t="s">
        <v>78</v>
      </c>
      <c r="BK1731" s="209">
        <f>ROUND(I1731*H1731,2)</f>
        <v>0</v>
      </c>
      <c r="BL1731" s="16" t="s">
        <v>148</v>
      </c>
      <c r="BM1731" s="16" t="s">
        <v>1545</v>
      </c>
    </row>
    <row r="1732" s="11" customFormat="1">
      <c r="B1732" s="210"/>
      <c r="C1732" s="211"/>
      <c r="D1732" s="212" t="s">
        <v>150</v>
      </c>
      <c r="E1732" s="213" t="s">
        <v>1</v>
      </c>
      <c r="F1732" s="214" t="s">
        <v>629</v>
      </c>
      <c r="G1732" s="211"/>
      <c r="H1732" s="213" t="s">
        <v>1</v>
      </c>
      <c r="I1732" s="215"/>
      <c r="J1732" s="211"/>
      <c r="K1732" s="211"/>
      <c r="L1732" s="216"/>
      <c r="M1732" s="217"/>
      <c r="N1732" s="218"/>
      <c r="O1732" s="218"/>
      <c r="P1732" s="218"/>
      <c r="Q1732" s="218"/>
      <c r="R1732" s="218"/>
      <c r="S1732" s="218"/>
      <c r="T1732" s="219"/>
      <c r="AT1732" s="220" t="s">
        <v>150</v>
      </c>
      <c r="AU1732" s="220" t="s">
        <v>80</v>
      </c>
      <c r="AV1732" s="11" t="s">
        <v>78</v>
      </c>
      <c r="AW1732" s="11" t="s">
        <v>35</v>
      </c>
      <c r="AX1732" s="11" t="s">
        <v>73</v>
      </c>
      <c r="AY1732" s="220" t="s">
        <v>141</v>
      </c>
    </row>
    <row r="1733" s="11" customFormat="1">
      <c r="B1733" s="210"/>
      <c r="C1733" s="211"/>
      <c r="D1733" s="212" t="s">
        <v>150</v>
      </c>
      <c r="E1733" s="213" t="s">
        <v>1</v>
      </c>
      <c r="F1733" s="214" t="s">
        <v>630</v>
      </c>
      <c r="G1733" s="211"/>
      <c r="H1733" s="213" t="s">
        <v>1</v>
      </c>
      <c r="I1733" s="215"/>
      <c r="J1733" s="211"/>
      <c r="K1733" s="211"/>
      <c r="L1733" s="216"/>
      <c r="M1733" s="217"/>
      <c r="N1733" s="218"/>
      <c r="O1733" s="218"/>
      <c r="P1733" s="218"/>
      <c r="Q1733" s="218"/>
      <c r="R1733" s="218"/>
      <c r="S1733" s="218"/>
      <c r="T1733" s="219"/>
      <c r="AT1733" s="220" t="s">
        <v>150</v>
      </c>
      <c r="AU1733" s="220" t="s">
        <v>80</v>
      </c>
      <c r="AV1733" s="11" t="s">
        <v>78</v>
      </c>
      <c r="AW1733" s="11" t="s">
        <v>35</v>
      </c>
      <c r="AX1733" s="11" t="s">
        <v>73</v>
      </c>
      <c r="AY1733" s="220" t="s">
        <v>141</v>
      </c>
    </row>
    <row r="1734" s="11" customFormat="1">
      <c r="B1734" s="210"/>
      <c r="C1734" s="211"/>
      <c r="D1734" s="212" t="s">
        <v>150</v>
      </c>
      <c r="E1734" s="213" t="s">
        <v>1</v>
      </c>
      <c r="F1734" s="214" t="s">
        <v>1313</v>
      </c>
      <c r="G1734" s="211"/>
      <c r="H1734" s="213" t="s">
        <v>1</v>
      </c>
      <c r="I1734" s="215"/>
      <c r="J1734" s="211"/>
      <c r="K1734" s="211"/>
      <c r="L1734" s="216"/>
      <c r="M1734" s="217"/>
      <c r="N1734" s="218"/>
      <c r="O1734" s="218"/>
      <c r="P1734" s="218"/>
      <c r="Q1734" s="218"/>
      <c r="R1734" s="218"/>
      <c r="S1734" s="218"/>
      <c r="T1734" s="219"/>
      <c r="AT1734" s="220" t="s">
        <v>150</v>
      </c>
      <c r="AU1734" s="220" t="s">
        <v>80</v>
      </c>
      <c r="AV1734" s="11" t="s">
        <v>78</v>
      </c>
      <c r="AW1734" s="11" t="s">
        <v>35</v>
      </c>
      <c r="AX1734" s="11" t="s">
        <v>73</v>
      </c>
      <c r="AY1734" s="220" t="s">
        <v>141</v>
      </c>
    </row>
    <row r="1735" s="11" customFormat="1">
      <c r="B1735" s="210"/>
      <c r="C1735" s="211"/>
      <c r="D1735" s="212" t="s">
        <v>150</v>
      </c>
      <c r="E1735" s="213" t="s">
        <v>1</v>
      </c>
      <c r="F1735" s="214" t="s">
        <v>1314</v>
      </c>
      <c r="G1735" s="211"/>
      <c r="H1735" s="213" t="s">
        <v>1</v>
      </c>
      <c r="I1735" s="215"/>
      <c r="J1735" s="211"/>
      <c r="K1735" s="211"/>
      <c r="L1735" s="216"/>
      <c r="M1735" s="217"/>
      <c r="N1735" s="218"/>
      <c r="O1735" s="218"/>
      <c r="P1735" s="218"/>
      <c r="Q1735" s="218"/>
      <c r="R1735" s="218"/>
      <c r="S1735" s="218"/>
      <c r="T1735" s="219"/>
      <c r="AT1735" s="220" t="s">
        <v>150</v>
      </c>
      <c r="AU1735" s="220" t="s">
        <v>80</v>
      </c>
      <c r="AV1735" s="11" t="s">
        <v>78</v>
      </c>
      <c r="AW1735" s="11" t="s">
        <v>35</v>
      </c>
      <c r="AX1735" s="11" t="s">
        <v>73</v>
      </c>
      <c r="AY1735" s="220" t="s">
        <v>141</v>
      </c>
    </row>
    <row r="1736" s="11" customFormat="1">
      <c r="B1736" s="210"/>
      <c r="C1736" s="211"/>
      <c r="D1736" s="212" t="s">
        <v>150</v>
      </c>
      <c r="E1736" s="213" t="s">
        <v>1</v>
      </c>
      <c r="F1736" s="214" t="s">
        <v>631</v>
      </c>
      <c r="G1736" s="211"/>
      <c r="H1736" s="213" t="s">
        <v>1</v>
      </c>
      <c r="I1736" s="215"/>
      <c r="J1736" s="211"/>
      <c r="K1736" s="211"/>
      <c r="L1736" s="216"/>
      <c r="M1736" s="217"/>
      <c r="N1736" s="218"/>
      <c r="O1736" s="218"/>
      <c r="P1736" s="218"/>
      <c r="Q1736" s="218"/>
      <c r="R1736" s="218"/>
      <c r="S1736" s="218"/>
      <c r="T1736" s="219"/>
      <c r="AT1736" s="220" t="s">
        <v>150</v>
      </c>
      <c r="AU1736" s="220" t="s">
        <v>80</v>
      </c>
      <c r="AV1736" s="11" t="s">
        <v>78</v>
      </c>
      <c r="AW1736" s="11" t="s">
        <v>35</v>
      </c>
      <c r="AX1736" s="11" t="s">
        <v>73</v>
      </c>
      <c r="AY1736" s="220" t="s">
        <v>141</v>
      </c>
    </row>
    <row r="1737" s="11" customFormat="1">
      <c r="B1737" s="210"/>
      <c r="C1737" s="211"/>
      <c r="D1737" s="212" t="s">
        <v>150</v>
      </c>
      <c r="E1737" s="213" t="s">
        <v>1</v>
      </c>
      <c r="F1737" s="214" t="s">
        <v>1315</v>
      </c>
      <c r="G1737" s="211"/>
      <c r="H1737" s="213" t="s">
        <v>1</v>
      </c>
      <c r="I1737" s="215"/>
      <c r="J1737" s="211"/>
      <c r="K1737" s="211"/>
      <c r="L1737" s="216"/>
      <c r="M1737" s="217"/>
      <c r="N1737" s="218"/>
      <c r="O1737" s="218"/>
      <c r="P1737" s="218"/>
      <c r="Q1737" s="218"/>
      <c r="R1737" s="218"/>
      <c r="S1737" s="218"/>
      <c r="T1737" s="219"/>
      <c r="AT1737" s="220" t="s">
        <v>150</v>
      </c>
      <c r="AU1737" s="220" t="s">
        <v>80</v>
      </c>
      <c r="AV1737" s="11" t="s">
        <v>78</v>
      </c>
      <c r="AW1737" s="11" t="s">
        <v>35</v>
      </c>
      <c r="AX1737" s="11" t="s">
        <v>73</v>
      </c>
      <c r="AY1737" s="220" t="s">
        <v>141</v>
      </c>
    </row>
    <row r="1738" s="12" customFormat="1">
      <c r="B1738" s="221"/>
      <c r="C1738" s="222"/>
      <c r="D1738" s="212" t="s">
        <v>150</v>
      </c>
      <c r="E1738" s="223" t="s">
        <v>1</v>
      </c>
      <c r="F1738" s="224" t="s">
        <v>78</v>
      </c>
      <c r="G1738" s="222"/>
      <c r="H1738" s="225">
        <v>1</v>
      </c>
      <c r="I1738" s="226"/>
      <c r="J1738" s="222"/>
      <c r="K1738" s="222"/>
      <c r="L1738" s="227"/>
      <c r="M1738" s="228"/>
      <c r="N1738" s="229"/>
      <c r="O1738" s="229"/>
      <c r="P1738" s="229"/>
      <c r="Q1738" s="229"/>
      <c r="R1738" s="229"/>
      <c r="S1738" s="229"/>
      <c r="T1738" s="230"/>
      <c r="AT1738" s="231" t="s">
        <v>150</v>
      </c>
      <c r="AU1738" s="231" t="s">
        <v>80</v>
      </c>
      <c r="AV1738" s="12" t="s">
        <v>80</v>
      </c>
      <c r="AW1738" s="12" t="s">
        <v>35</v>
      </c>
      <c r="AX1738" s="12" t="s">
        <v>78</v>
      </c>
      <c r="AY1738" s="231" t="s">
        <v>141</v>
      </c>
    </row>
    <row r="1739" s="1" customFormat="1" ht="14.4" customHeight="1">
      <c r="B1739" s="37"/>
      <c r="C1739" s="254" t="s">
        <v>1546</v>
      </c>
      <c r="D1739" s="254" t="s">
        <v>298</v>
      </c>
      <c r="E1739" s="255" t="s">
        <v>1547</v>
      </c>
      <c r="F1739" s="256" t="s">
        <v>1548</v>
      </c>
      <c r="G1739" s="257" t="s">
        <v>891</v>
      </c>
      <c r="H1739" s="258">
        <v>48</v>
      </c>
      <c r="I1739" s="259"/>
      <c r="J1739" s="260">
        <f>ROUND(I1739*H1739,2)</f>
        <v>0</v>
      </c>
      <c r="K1739" s="256" t="s">
        <v>1</v>
      </c>
      <c r="L1739" s="261"/>
      <c r="M1739" s="262" t="s">
        <v>1</v>
      </c>
      <c r="N1739" s="263" t="s">
        <v>44</v>
      </c>
      <c r="O1739" s="78"/>
      <c r="P1739" s="207">
        <f>O1739*H1739</f>
        <v>0</v>
      </c>
      <c r="Q1739" s="207">
        <v>0</v>
      </c>
      <c r="R1739" s="207">
        <f>Q1739*H1739</f>
        <v>0</v>
      </c>
      <c r="S1739" s="207">
        <v>0</v>
      </c>
      <c r="T1739" s="208">
        <f>S1739*H1739</f>
        <v>0</v>
      </c>
      <c r="AR1739" s="16" t="s">
        <v>203</v>
      </c>
      <c r="AT1739" s="16" t="s">
        <v>298</v>
      </c>
      <c r="AU1739" s="16" t="s">
        <v>80</v>
      </c>
      <c r="AY1739" s="16" t="s">
        <v>141</v>
      </c>
      <c r="BE1739" s="209">
        <f>IF(N1739="základní",J1739,0)</f>
        <v>0</v>
      </c>
      <c r="BF1739" s="209">
        <f>IF(N1739="snížená",J1739,0)</f>
        <v>0</v>
      </c>
      <c r="BG1739" s="209">
        <f>IF(N1739="zákl. přenesená",J1739,0)</f>
        <v>0</v>
      </c>
      <c r="BH1739" s="209">
        <f>IF(N1739="sníž. přenesená",J1739,0)</f>
        <v>0</v>
      </c>
      <c r="BI1739" s="209">
        <f>IF(N1739="nulová",J1739,0)</f>
        <v>0</v>
      </c>
      <c r="BJ1739" s="16" t="s">
        <v>78</v>
      </c>
      <c r="BK1739" s="209">
        <f>ROUND(I1739*H1739,2)</f>
        <v>0</v>
      </c>
      <c r="BL1739" s="16" t="s">
        <v>148</v>
      </c>
      <c r="BM1739" s="16" t="s">
        <v>1549</v>
      </c>
    </row>
    <row r="1740" s="11" customFormat="1">
      <c r="B1740" s="210"/>
      <c r="C1740" s="211"/>
      <c r="D1740" s="212" t="s">
        <v>150</v>
      </c>
      <c r="E1740" s="213" t="s">
        <v>1</v>
      </c>
      <c r="F1740" s="214" t="s">
        <v>629</v>
      </c>
      <c r="G1740" s="211"/>
      <c r="H1740" s="213" t="s">
        <v>1</v>
      </c>
      <c r="I1740" s="215"/>
      <c r="J1740" s="211"/>
      <c r="K1740" s="211"/>
      <c r="L1740" s="216"/>
      <c r="M1740" s="217"/>
      <c r="N1740" s="218"/>
      <c r="O1740" s="218"/>
      <c r="P1740" s="218"/>
      <c r="Q1740" s="218"/>
      <c r="R1740" s="218"/>
      <c r="S1740" s="218"/>
      <c r="T1740" s="219"/>
      <c r="AT1740" s="220" t="s">
        <v>150</v>
      </c>
      <c r="AU1740" s="220" t="s">
        <v>80</v>
      </c>
      <c r="AV1740" s="11" t="s">
        <v>78</v>
      </c>
      <c r="AW1740" s="11" t="s">
        <v>35</v>
      </c>
      <c r="AX1740" s="11" t="s">
        <v>73</v>
      </c>
      <c r="AY1740" s="220" t="s">
        <v>141</v>
      </c>
    </row>
    <row r="1741" s="11" customFormat="1">
      <c r="B1741" s="210"/>
      <c r="C1741" s="211"/>
      <c r="D1741" s="212" t="s">
        <v>150</v>
      </c>
      <c r="E1741" s="213" t="s">
        <v>1</v>
      </c>
      <c r="F1741" s="214" t="s">
        <v>630</v>
      </c>
      <c r="G1741" s="211"/>
      <c r="H1741" s="213" t="s">
        <v>1</v>
      </c>
      <c r="I1741" s="215"/>
      <c r="J1741" s="211"/>
      <c r="K1741" s="211"/>
      <c r="L1741" s="216"/>
      <c r="M1741" s="217"/>
      <c r="N1741" s="218"/>
      <c r="O1741" s="218"/>
      <c r="P1741" s="218"/>
      <c r="Q1741" s="218"/>
      <c r="R1741" s="218"/>
      <c r="S1741" s="218"/>
      <c r="T1741" s="219"/>
      <c r="AT1741" s="220" t="s">
        <v>150</v>
      </c>
      <c r="AU1741" s="220" t="s">
        <v>80</v>
      </c>
      <c r="AV1741" s="11" t="s">
        <v>78</v>
      </c>
      <c r="AW1741" s="11" t="s">
        <v>35</v>
      </c>
      <c r="AX1741" s="11" t="s">
        <v>73</v>
      </c>
      <c r="AY1741" s="220" t="s">
        <v>141</v>
      </c>
    </row>
    <row r="1742" s="11" customFormat="1">
      <c r="B1742" s="210"/>
      <c r="C1742" s="211"/>
      <c r="D1742" s="212" t="s">
        <v>150</v>
      </c>
      <c r="E1742" s="213" t="s">
        <v>1</v>
      </c>
      <c r="F1742" s="214" t="s">
        <v>1313</v>
      </c>
      <c r="G1742" s="211"/>
      <c r="H1742" s="213" t="s">
        <v>1</v>
      </c>
      <c r="I1742" s="215"/>
      <c r="J1742" s="211"/>
      <c r="K1742" s="211"/>
      <c r="L1742" s="216"/>
      <c r="M1742" s="217"/>
      <c r="N1742" s="218"/>
      <c r="O1742" s="218"/>
      <c r="P1742" s="218"/>
      <c r="Q1742" s="218"/>
      <c r="R1742" s="218"/>
      <c r="S1742" s="218"/>
      <c r="T1742" s="219"/>
      <c r="AT1742" s="220" t="s">
        <v>150</v>
      </c>
      <c r="AU1742" s="220" t="s">
        <v>80</v>
      </c>
      <c r="AV1742" s="11" t="s">
        <v>78</v>
      </c>
      <c r="AW1742" s="11" t="s">
        <v>35</v>
      </c>
      <c r="AX1742" s="11" t="s">
        <v>73</v>
      </c>
      <c r="AY1742" s="220" t="s">
        <v>141</v>
      </c>
    </row>
    <row r="1743" s="11" customFormat="1">
      <c r="B1743" s="210"/>
      <c r="C1743" s="211"/>
      <c r="D1743" s="212" t="s">
        <v>150</v>
      </c>
      <c r="E1743" s="213" t="s">
        <v>1</v>
      </c>
      <c r="F1743" s="214" t="s">
        <v>1314</v>
      </c>
      <c r="G1743" s="211"/>
      <c r="H1743" s="213" t="s">
        <v>1</v>
      </c>
      <c r="I1743" s="215"/>
      <c r="J1743" s="211"/>
      <c r="K1743" s="211"/>
      <c r="L1743" s="216"/>
      <c r="M1743" s="217"/>
      <c r="N1743" s="218"/>
      <c r="O1743" s="218"/>
      <c r="P1743" s="218"/>
      <c r="Q1743" s="218"/>
      <c r="R1743" s="218"/>
      <c r="S1743" s="218"/>
      <c r="T1743" s="219"/>
      <c r="AT1743" s="220" t="s">
        <v>150</v>
      </c>
      <c r="AU1743" s="220" t="s">
        <v>80</v>
      </c>
      <c r="AV1743" s="11" t="s">
        <v>78</v>
      </c>
      <c r="AW1743" s="11" t="s">
        <v>35</v>
      </c>
      <c r="AX1743" s="11" t="s">
        <v>73</v>
      </c>
      <c r="AY1743" s="220" t="s">
        <v>141</v>
      </c>
    </row>
    <row r="1744" s="11" customFormat="1">
      <c r="B1744" s="210"/>
      <c r="C1744" s="211"/>
      <c r="D1744" s="212" t="s">
        <v>150</v>
      </c>
      <c r="E1744" s="213" t="s">
        <v>1</v>
      </c>
      <c r="F1744" s="214" t="s">
        <v>631</v>
      </c>
      <c r="G1744" s="211"/>
      <c r="H1744" s="213" t="s">
        <v>1</v>
      </c>
      <c r="I1744" s="215"/>
      <c r="J1744" s="211"/>
      <c r="K1744" s="211"/>
      <c r="L1744" s="216"/>
      <c r="M1744" s="217"/>
      <c r="N1744" s="218"/>
      <c r="O1744" s="218"/>
      <c r="P1744" s="218"/>
      <c r="Q1744" s="218"/>
      <c r="R1744" s="218"/>
      <c r="S1744" s="218"/>
      <c r="T1744" s="219"/>
      <c r="AT1744" s="220" t="s">
        <v>150</v>
      </c>
      <c r="AU1744" s="220" t="s">
        <v>80</v>
      </c>
      <c r="AV1744" s="11" t="s">
        <v>78</v>
      </c>
      <c r="AW1744" s="11" t="s">
        <v>35</v>
      </c>
      <c r="AX1744" s="11" t="s">
        <v>73</v>
      </c>
      <c r="AY1744" s="220" t="s">
        <v>141</v>
      </c>
    </row>
    <row r="1745" s="11" customFormat="1">
      <c r="B1745" s="210"/>
      <c r="C1745" s="211"/>
      <c r="D1745" s="212" t="s">
        <v>150</v>
      </c>
      <c r="E1745" s="213" t="s">
        <v>1</v>
      </c>
      <c r="F1745" s="214" t="s">
        <v>1315</v>
      </c>
      <c r="G1745" s="211"/>
      <c r="H1745" s="213" t="s">
        <v>1</v>
      </c>
      <c r="I1745" s="215"/>
      <c r="J1745" s="211"/>
      <c r="K1745" s="211"/>
      <c r="L1745" s="216"/>
      <c r="M1745" s="217"/>
      <c r="N1745" s="218"/>
      <c r="O1745" s="218"/>
      <c r="P1745" s="218"/>
      <c r="Q1745" s="218"/>
      <c r="R1745" s="218"/>
      <c r="S1745" s="218"/>
      <c r="T1745" s="219"/>
      <c r="AT1745" s="220" t="s">
        <v>150</v>
      </c>
      <c r="AU1745" s="220" t="s">
        <v>80</v>
      </c>
      <c r="AV1745" s="11" t="s">
        <v>78</v>
      </c>
      <c r="AW1745" s="11" t="s">
        <v>35</v>
      </c>
      <c r="AX1745" s="11" t="s">
        <v>73</v>
      </c>
      <c r="AY1745" s="220" t="s">
        <v>141</v>
      </c>
    </row>
    <row r="1746" s="12" customFormat="1">
      <c r="B1746" s="221"/>
      <c r="C1746" s="222"/>
      <c r="D1746" s="212" t="s">
        <v>150</v>
      </c>
      <c r="E1746" s="223" t="s">
        <v>1</v>
      </c>
      <c r="F1746" s="224" t="s">
        <v>542</v>
      </c>
      <c r="G1746" s="222"/>
      <c r="H1746" s="225">
        <v>48</v>
      </c>
      <c r="I1746" s="226"/>
      <c r="J1746" s="222"/>
      <c r="K1746" s="222"/>
      <c r="L1746" s="227"/>
      <c r="M1746" s="228"/>
      <c r="N1746" s="229"/>
      <c r="O1746" s="229"/>
      <c r="P1746" s="229"/>
      <c r="Q1746" s="229"/>
      <c r="R1746" s="229"/>
      <c r="S1746" s="229"/>
      <c r="T1746" s="230"/>
      <c r="AT1746" s="231" t="s">
        <v>150</v>
      </c>
      <c r="AU1746" s="231" t="s">
        <v>80</v>
      </c>
      <c r="AV1746" s="12" t="s">
        <v>80</v>
      </c>
      <c r="AW1746" s="12" t="s">
        <v>35</v>
      </c>
      <c r="AX1746" s="12" t="s">
        <v>78</v>
      </c>
      <c r="AY1746" s="231" t="s">
        <v>141</v>
      </c>
    </row>
    <row r="1747" s="1" customFormat="1" ht="14.4" customHeight="1">
      <c r="B1747" s="37"/>
      <c r="C1747" s="254" t="s">
        <v>1550</v>
      </c>
      <c r="D1747" s="254" t="s">
        <v>298</v>
      </c>
      <c r="E1747" s="255" t="s">
        <v>1551</v>
      </c>
      <c r="F1747" s="256" t="s">
        <v>1552</v>
      </c>
      <c r="G1747" s="257" t="s">
        <v>891</v>
      </c>
      <c r="H1747" s="258">
        <v>150</v>
      </c>
      <c r="I1747" s="259"/>
      <c r="J1747" s="260">
        <f>ROUND(I1747*H1747,2)</f>
        <v>0</v>
      </c>
      <c r="K1747" s="256" t="s">
        <v>1</v>
      </c>
      <c r="L1747" s="261"/>
      <c r="M1747" s="262" t="s">
        <v>1</v>
      </c>
      <c r="N1747" s="263" t="s">
        <v>44</v>
      </c>
      <c r="O1747" s="78"/>
      <c r="P1747" s="207">
        <f>O1747*H1747</f>
        <v>0</v>
      </c>
      <c r="Q1747" s="207">
        <v>0</v>
      </c>
      <c r="R1747" s="207">
        <f>Q1747*H1747</f>
        <v>0</v>
      </c>
      <c r="S1747" s="207">
        <v>0</v>
      </c>
      <c r="T1747" s="208">
        <f>S1747*H1747</f>
        <v>0</v>
      </c>
      <c r="AR1747" s="16" t="s">
        <v>203</v>
      </c>
      <c r="AT1747" s="16" t="s">
        <v>298</v>
      </c>
      <c r="AU1747" s="16" t="s">
        <v>80</v>
      </c>
      <c r="AY1747" s="16" t="s">
        <v>141</v>
      </c>
      <c r="BE1747" s="209">
        <f>IF(N1747="základní",J1747,0)</f>
        <v>0</v>
      </c>
      <c r="BF1747" s="209">
        <f>IF(N1747="snížená",J1747,0)</f>
        <v>0</v>
      </c>
      <c r="BG1747" s="209">
        <f>IF(N1747="zákl. přenesená",J1747,0)</f>
        <v>0</v>
      </c>
      <c r="BH1747" s="209">
        <f>IF(N1747="sníž. přenesená",J1747,0)</f>
        <v>0</v>
      </c>
      <c r="BI1747" s="209">
        <f>IF(N1747="nulová",J1747,0)</f>
        <v>0</v>
      </c>
      <c r="BJ1747" s="16" t="s">
        <v>78</v>
      </c>
      <c r="BK1747" s="209">
        <f>ROUND(I1747*H1747,2)</f>
        <v>0</v>
      </c>
      <c r="BL1747" s="16" t="s">
        <v>148</v>
      </c>
      <c r="BM1747" s="16" t="s">
        <v>1553</v>
      </c>
    </row>
    <row r="1748" s="11" customFormat="1">
      <c r="B1748" s="210"/>
      <c r="C1748" s="211"/>
      <c r="D1748" s="212" t="s">
        <v>150</v>
      </c>
      <c r="E1748" s="213" t="s">
        <v>1</v>
      </c>
      <c r="F1748" s="214" t="s">
        <v>629</v>
      </c>
      <c r="G1748" s="211"/>
      <c r="H1748" s="213" t="s">
        <v>1</v>
      </c>
      <c r="I1748" s="215"/>
      <c r="J1748" s="211"/>
      <c r="K1748" s="211"/>
      <c r="L1748" s="216"/>
      <c r="M1748" s="217"/>
      <c r="N1748" s="218"/>
      <c r="O1748" s="218"/>
      <c r="P1748" s="218"/>
      <c r="Q1748" s="218"/>
      <c r="R1748" s="218"/>
      <c r="S1748" s="218"/>
      <c r="T1748" s="219"/>
      <c r="AT1748" s="220" t="s">
        <v>150</v>
      </c>
      <c r="AU1748" s="220" t="s">
        <v>80</v>
      </c>
      <c r="AV1748" s="11" t="s">
        <v>78</v>
      </c>
      <c r="AW1748" s="11" t="s">
        <v>35</v>
      </c>
      <c r="AX1748" s="11" t="s">
        <v>73</v>
      </c>
      <c r="AY1748" s="220" t="s">
        <v>141</v>
      </c>
    </row>
    <row r="1749" s="11" customFormat="1">
      <c r="B1749" s="210"/>
      <c r="C1749" s="211"/>
      <c r="D1749" s="212" t="s">
        <v>150</v>
      </c>
      <c r="E1749" s="213" t="s">
        <v>1</v>
      </c>
      <c r="F1749" s="214" t="s">
        <v>630</v>
      </c>
      <c r="G1749" s="211"/>
      <c r="H1749" s="213" t="s">
        <v>1</v>
      </c>
      <c r="I1749" s="215"/>
      <c r="J1749" s="211"/>
      <c r="K1749" s="211"/>
      <c r="L1749" s="216"/>
      <c r="M1749" s="217"/>
      <c r="N1749" s="218"/>
      <c r="O1749" s="218"/>
      <c r="P1749" s="218"/>
      <c r="Q1749" s="218"/>
      <c r="R1749" s="218"/>
      <c r="S1749" s="218"/>
      <c r="T1749" s="219"/>
      <c r="AT1749" s="220" t="s">
        <v>150</v>
      </c>
      <c r="AU1749" s="220" t="s">
        <v>80</v>
      </c>
      <c r="AV1749" s="11" t="s">
        <v>78</v>
      </c>
      <c r="AW1749" s="11" t="s">
        <v>35</v>
      </c>
      <c r="AX1749" s="11" t="s">
        <v>73</v>
      </c>
      <c r="AY1749" s="220" t="s">
        <v>141</v>
      </c>
    </row>
    <row r="1750" s="11" customFormat="1">
      <c r="B1750" s="210"/>
      <c r="C1750" s="211"/>
      <c r="D1750" s="212" t="s">
        <v>150</v>
      </c>
      <c r="E1750" s="213" t="s">
        <v>1</v>
      </c>
      <c r="F1750" s="214" t="s">
        <v>1313</v>
      </c>
      <c r="G1750" s="211"/>
      <c r="H1750" s="213" t="s">
        <v>1</v>
      </c>
      <c r="I1750" s="215"/>
      <c r="J1750" s="211"/>
      <c r="K1750" s="211"/>
      <c r="L1750" s="216"/>
      <c r="M1750" s="217"/>
      <c r="N1750" s="218"/>
      <c r="O1750" s="218"/>
      <c r="P1750" s="218"/>
      <c r="Q1750" s="218"/>
      <c r="R1750" s="218"/>
      <c r="S1750" s="218"/>
      <c r="T1750" s="219"/>
      <c r="AT1750" s="220" t="s">
        <v>150</v>
      </c>
      <c r="AU1750" s="220" t="s">
        <v>80</v>
      </c>
      <c r="AV1750" s="11" t="s">
        <v>78</v>
      </c>
      <c r="AW1750" s="11" t="s">
        <v>35</v>
      </c>
      <c r="AX1750" s="11" t="s">
        <v>73</v>
      </c>
      <c r="AY1750" s="220" t="s">
        <v>141</v>
      </c>
    </row>
    <row r="1751" s="11" customFormat="1">
      <c r="B1751" s="210"/>
      <c r="C1751" s="211"/>
      <c r="D1751" s="212" t="s">
        <v>150</v>
      </c>
      <c r="E1751" s="213" t="s">
        <v>1</v>
      </c>
      <c r="F1751" s="214" t="s">
        <v>1314</v>
      </c>
      <c r="G1751" s="211"/>
      <c r="H1751" s="213" t="s">
        <v>1</v>
      </c>
      <c r="I1751" s="215"/>
      <c r="J1751" s="211"/>
      <c r="K1751" s="211"/>
      <c r="L1751" s="216"/>
      <c r="M1751" s="217"/>
      <c r="N1751" s="218"/>
      <c r="O1751" s="218"/>
      <c r="P1751" s="218"/>
      <c r="Q1751" s="218"/>
      <c r="R1751" s="218"/>
      <c r="S1751" s="218"/>
      <c r="T1751" s="219"/>
      <c r="AT1751" s="220" t="s">
        <v>150</v>
      </c>
      <c r="AU1751" s="220" t="s">
        <v>80</v>
      </c>
      <c r="AV1751" s="11" t="s">
        <v>78</v>
      </c>
      <c r="AW1751" s="11" t="s">
        <v>35</v>
      </c>
      <c r="AX1751" s="11" t="s">
        <v>73</v>
      </c>
      <c r="AY1751" s="220" t="s">
        <v>141</v>
      </c>
    </row>
    <row r="1752" s="11" customFormat="1">
      <c r="B1752" s="210"/>
      <c r="C1752" s="211"/>
      <c r="D1752" s="212" t="s">
        <v>150</v>
      </c>
      <c r="E1752" s="213" t="s">
        <v>1</v>
      </c>
      <c r="F1752" s="214" t="s">
        <v>631</v>
      </c>
      <c r="G1752" s="211"/>
      <c r="H1752" s="213" t="s">
        <v>1</v>
      </c>
      <c r="I1752" s="215"/>
      <c r="J1752" s="211"/>
      <c r="K1752" s="211"/>
      <c r="L1752" s="216"/>
      <c r="M1752" s="217"/>
      <c r="N1752" s="218"/>
      <c r="O1752" s="218"/>
      <c r="P1752" s="218"/>
      <c r="Q1752" s="218"/>
      <c r="R1752" s="218"/>
      <c r="S1752" s="218"/>
      <c r="T1752" s="219"/>
      <c r="AT1752" s="220" t="s">
        <v>150</v>
      </c>
      <c r="AU1752" s="220" t="s">
        <v>80</v>
      </c>
      <c r="AV1752" s="11" t="s">
        <v>78</v>
      </c>
      <c r="AW1752" s="11" t="s">
        <v>35</v>
      </c>
      <c r="AX1752" s="11" t="s">
        <v>73</v>
      </c>
      <c r="AY1752" s="220" t="s">
        <v>141</v>
      </c>
    </row>
    <row r="1753" s="11" customFormat="1">
      <c r="B1753" s="210"/>
      <c r="C1753" s="211"/>
      <c r="D1753" s="212" t="s">
        <v>150</v>
      </c>
      <c r="E1753" s="213" t="s">
        <v>1</v>
      </c>
      <c r="F1753" s="214" t="s">
        <v>1315</v>
      </c>
      <c r="G1753" s="211"/>
      <c r="H1753" s="213" t="s">
        <v>1</v>
      </c>
      <c r="I1753" s="215"/>
      <c r="J1753" s="211"/>
      <c r="K1753" s="211"/>
      <c r="L1753" s="216"/>
      <c r="M1753" s="217"/>
      <c r="N1753" s="218"/>
      <c r="O1753" s="218"/>
      <c r="P1753" s="218"/>
      <c r="Q1753" s="218"/>
      <c r="R1753" s="218"/>
      <c r="S1753" s="218"/>
      <c r="T1753" s="219"/>
      <c r="AT1753" s="220" t="s">
        <v>150</v>
      </c>
      <c r="AU1753" s="220" t="s">
        <v>80</v>
      </c>
      <c r="AV1753" s="11" t="s">
        <v>78</v>
      </c>
      <c r="AW1753" s="11" t="s">
        <v>35</v>
      </c>
      <c r="AX1753" s="11" t="s">
        <v>73</v>
      </c>
      <c r="AY1753" s="220" t="s">
        <v>141</v>
      </c>
    </row>
    <row r="1754" s="12" customFormat="1">
      <c r="B1754" s="221"/>
      <c r="C1754" s="222"/>
      <c r="D1754" s="212" t="s">
        <v>150</v>
      </c>
      <c r="E1754" s="223" t="s">
        <v>1</v>
      </c>
      <c r="F1754" s="224" t="s">
        <v>1101</v>
      </c>
      <c r="G1754" s="222"/>
      <c r="H1754" s="225">
        <v>150</v>
      </c>
      <c r="I1754" s="226"/>
      <c r="J1754" s="222"/>
      <c r="K1754" s="222"/>
      <c r="L1754" s="227"/>
      <c r="M1754" s="228"/>
      <c r="N1754" s="229"/>
      <c r="O1754" s="229"/>
      <c r="P1754" s="229"/>
      <c r="Q1754" s="229"/>
      <c r="R1754" s="229"/>
      <c r="S1754" s="229"/>
      <c r="T1754" s="230"/>
      <c r="AT1754" s="231" t="s">
        <v>150</v>
      </c>
      <c r="AU1754" s="231" t="s">
        <v>80</v>
      </c>
      <c r="AV1754" s="12" t="s">
        <v>80</v>
      </c>
      <c r="AW1754" s="12" t="s">
        <v>35</v>
      </c>
      <c r="AX1754" s="12" t="s">
        <v>78</v>
      </c>
      <c r="AY1754" s="231" t="s">
        <v>141</v>
      </c>
    </row>
    <row r="1755" s="1" customFormat="1" ht="14.4" customHeight="1">
      <c r="B1755" s="37"/>
      <c r="C1755" s="254" t="s">
        <v>1554</v>
      </c>
      <c r="D1755" s="254" t="s">
        <v>298</v>
      </c>
      <c r="E1755" s="255" t="s">
        <v>1555</v>
      </c>
      <c r="F1755" s="256" t="s">
        <v>1556</v>
      </c>
      <c r="G1755" s="257" t="s">
        <v>891</v>
      </c>
      <c r="H1755" s="258">
        <v>200</v>
      </c>
      <c r="I1755" s="259"/>
      <c r="J1755" s="260">
        <f>ROUND(I1755*H1755,2)</f>
        <v>0</v>
      </c>
      <c r="K1755" s="256" t="s">
        <v>1</v>
      </c>
      <c r="L1755" s="261"/>
      <c r="M1755" s="262" t="s">
        <v>1</v>
      </c>
      <c r="N1755" s="263" t="s">
        <v>44</v>
      </c>
      <c r="O1755" s="78"/>
      <c r="P1755" s="207">
        <f>O1755*H1755</f>
        <v>0</v>
      </c>
      <c r="Q1755" s="207">
        <v>0</v>
      </c>
      <c r="R1755" s="207">
        <f>Q1755*H1755</f>
        <v>0</v>
      </c>
      <c r="S1755" s="207">
        <v>0</v>
      </c>
      <c r="T1755" s="208">
        <f>S1755*H1755</f>
        <v>0</v>
      </c>
      <c r="AR1755" s="16" t="s">
        <v>203</v>
      </c>
      <c r="AT1755" s="16" t="s">
        <v>298</v>
      </c>
      <c r="AU1755" s="16" t="s">
        <v>80</v>
      </c>
      <c r="AY1755" s="16" t="s">
        <v>141</v>
      </c>
      <c r="BE1755" s="209">
        <f>IF(N1755="základní",J1755,0)</f>
        <v>0</v>
      </c>
      <c r="BF1755" s="209">
        <f>IF(N1755="snížená",J1755,0)</f>
        <v>0</v>
      </c>
      <c r="BG1755" s="209">
        <f>IF(N1755="zákl. přenesená",J1755,0)</f>
        <v>0</v>
      </c>
      <c r="BH1755" s="209">
        <f>IF(N1755="sníž. přenesená",J1755,0)</f>
        <v>0</v>
      </c>
      <c r="BI1755" s="209">
        <f>IF(N1755="nulová",J1755,0)</f>
        <v>0</v>
      </c>
      <c r="BJ1755" s="16" t="s">
        <v>78</v>
      </c>
      <c r="BK1755" s="209">
        <f>ROUND(I1755*H1755,2)</f>
        <v>0</v>
      </c>
      <c r="BL1755" s="16" t="s">
        <v>148</v>
      </c>
      <c r="BM1755" s="16" t="s">
        <v>1557</v>
      </c>
    </row>
    <row r="1756" s="11" customFormat="1">
      <c r="B1756" s="210"/>
      <c r="C1756" s="211"/>
      <c r="D1756" s="212" t="s">
        <v>150</v>
      </c>
      <c r="E1756" s="213" t="s">
        <v>1</v>
      </c>
      <c r="F1756" s="214" t="s">
        <v>629</v>
      </c>
      <c r="G1756" s="211"/>
      <c r="H1756" s="213" t="s">
        <v>1</v>
      </c>
      <c r="I1756" s="215"/>
      <c r="J1756" s="211"/>
      <c r="K1756" s="211"/>
      <c r="L1756" s="216"/>
      <c r="M1756" s="217"/>
      <c r="N1756" s="218"/>
      <c r="O1756" s="218"/>
      <c r="P1756" s="218"/>
      <c r="Q1756" s="218"/>
      <c r="R1756" s="218"/>
      <c r="S1756" s="218"/>
      <c r="T1756" s="219"/>
      <c r="AT1756" s="220" t="s">
        <v>150</v>
      </c>
      <c r="AU1756" s="220" t="s">
        <v>80</v>
      </c>
      <c r="AV1756" s="11" t="s">
        <v>78</v>
      </c>
      <c r="AW1756" s="11" t="s">
        <v>35</v>
      </c>
      <c r="AX1756" s="11" t="s">
        <v>73</v>
      </c>
      <c r="AY1756" s="220" t="s">
        <v>141</v>
      </c>
    </row>
    <row r="1757" s="11" customFormat="1">
      <c r="B1757" s="210"/>
      <c r="C1757" s="211"/>
      <c r="D1757" s="212" t="s">
        <v>150</v>
      </c>
      <c r="E1757" s="213" t="s">
        <v>1</v>
      </c>
      <c r="F1757" s="214" t="s">
        <v>630</v>
      </c>
      <c r="G1757" s="211"/>
      <c r="H1757" s="213" t="s">
        <v>1</v>
      </c>
      <c r="I1757" s="215"/>
      <c r="J1757" s="211"/>
      <c r="K1757" s="211"/>
      <c r="L1757" s="216"/>
      <c r="M1757" s="217"/>
      <c r="N1757" s="218"/>
      <c r="O1757" s="218"/>
      <c r="P1757" s="218"/>
      <c r="Q1757" s="218"/>
      <c r="R1757" s="218"/>
      <c r="S1757" s="218"/>
      <c r="T1757" s="219"/>
      <c r="AT1757" s="220" t="s">
        <v>150</v>
      </c>
      <c r="AU1757" s="220" t="s">
        <v>80</v>
      </c>
      <c r="AV1757" s="11" t="s">
        <v>78</v>
      </c>
      <c r="AW1757" s="11" t="s">
        <v>35</v>
      </c>
      <c r="AX1757" s="11" t="s">
        <v>73</v>
      </c>
      <c r="AY1757" s="220" t="s">
        <v>141</v>
      </c>
    </row>
    <row r="1758" s="11" customFormat="1">
      <c r="B1758" s="210"/>
      <c r="C1758" s="211"/>
      <c r="D1758" s="212" t="s">
        <v>150</v>
      </c>
      <c r="E1758" s="213" t="s">
        <v>1</v>
      </c>
      <c r="F1758" s="214" t="s">
        <v>1313</v>
      </c>
      <c r="G1758" s="211"/>
      <c r="H1758" s="213" t="s">
        <v>1</v>
      </c>
      <c r="I1758" s="215"/>
      <c r="J1758" s="211"/>
      <c r="K1758" s="211"/>
      <c r="L1758" s="216"/>
      <c r="M1758" s="217"/>
      <c r="N1758" s="218"/>
      <c r="O1758" s="218"/>
      <c r="P1758" s="218"/>
      <c r="Q1758" s="218"/>
      <c r="R1758" s="218"/>
      <c r="S1758" s="218"/>
      <c r="T1758" s="219"/>
      <c r="AT1758" s="220" t="s">
        <v>150</v>
      </c>
      <c r="AU1758" s="220" t="s">
        <v>80</v>
      </c>
      <c r="AV1758" s="11" t="s">
        <v>78</v>
      </c>
      <c r="AW1758" s="11" t="s">
        <v>35</v>
      </c>
      <c r="AX1758" s="11" t="s">
        <v>73</v>
      </c>
      <c r="AY1758" s="220" t="s">
        <v>141</v>
      </c>
    </row>
    <row r="1759" s="11" customFormat="1">
      <c r="B1759" s="210"/>
      <c r="C1759" s="211"/>
      <c r="D1759" s="212" t="s">
        <v>150</v>
      </c>
      <c r="E1759" s="213" t="s">
        <v>1</v>
      </c>
      <c r="F1759" s="214" t="s">
        <v>1314</v>
      </c>
      <c r="G1759" s="211"/>
      <c r="H1759" s="213" t="s">
        <v>1</v>
      </c>
      <c r="I1759" s="215"/>
      <c r="J1759" s="211"/>
      <c r="K1759" s="211"/>
      <c r="L1759" s="216"/>
      <c r="M1759" s="217"/>
      <c r="N1759" s="218"/>
      <c r="O1759" s="218"/>
      <c r="P1759" s="218"/>
      <c r="Q1759" s="218"/>
      <c r="R1759" s="218"/>
      <c r="S1759" s="218"/>
      <c r="T1759" s="219"/>
      <c r="AT1759" s="220" t="s">
        <v>150</v>
      </c>
      <c r="AU1759" s="220" t="s">
        <v>80</v>
      </c>
      <c r="AV1759" s="11" t="s">
        <v>78</v>
      </c>
      <c r="AW1759" s="11" t="s">
        <v>35</v>
      </c>
      <c r="AX1759" s="11" t="s">
        <v>73</v>
      </c>
      <c r="AY1759" s="220" t="s">
        <v>141</v>
      </c>
    </row>
    <row r="1760" s="11" customFormat="1">
      <c r="B1760" s="210"/>
      <c r="C1760" s="211"/>
      <c r="D1760" s="212" t="s">
        <v>150</v>
      </c>
      <c r="E1760" s="213" t="s">
        <v>1</v>
      </c>
      <c r="F1760" s="214" t="s">
        <v>631</v>
      </c>
      <c r="G1760" s="211"/>
      <c r="H1760" s="213" t="s">
        <v>1</v>
      </c>
      <c r="I1760" s="215"/>
      <c r="J1760" s="211"/>
      <c r="K1760" s="211"/>
      <c r="L1760" s="216"/>
      <c r="M1760" s="217"/>
      <c r="N1760" s="218"/>
      <c r="O1760" s="218"/>
      <c r="P1760" s="218"/>
      <c r="Q1760" s="218"/>
      <c r="R1760" s="218"/>
      <c r="S1760" s="218"/>
      <c r="T1760" s="219"/>
      <c r="AT1760" s="220" t="s">
        <v>150</v>
      </c>
      <c r="AU1760" s="220" t="s">
        <v>80</v>
      </c>
      <c r="AV1760" s="11" t="s">
        <v>78</v>
      </c>
      <c r="AW1760" s="11" t="s">
        <v>35</v>
      </c>
      <c r="AX1760" s="11" t="s">
        <v>73</v>
      </c>
      <c r="AY1760" s="220" t="s">
        <v>141</v>
      </c>
    </row>
    <row r="1761" s="11" customFormat="1">
      <c r="B1761" s="210"/>
      <c r="C1761" s="211"/>
      <c r="D1761" s="212" t="s">
        <v>150</v>
      </c>
      <c r="E1761" s="213" t="s">
        <v>1</v>
      </c>
      <c r="F1761" s="214" t="s">
        <v>1315</v>
      </c>
      <c r="G1761" s="211"/>
      <c r="H1761" s="213" t="s">
        <v>1</v>
      </c>
      <c r="I1761" s="215"/>
      <c r="J1761" s="211"/>
      <c r="K1761" s="211"/>
      <c r="L1761" s="216"/>
      <c r="M1761" s="217"/>
      <c r="N1761" s="218"/>
      <c r="O1761" s="218"/>
      <c r="P1761" s="218"/>
      <c r="Q1761" s="218"/>
      <c r="R1761" s="218"/>
      <c r="S1761" s="218"/>
      <c r="T1761" s="219"/>
      <c r="AT1761" s="220" t="s">
        <v>150</v>
      </c>
      <c r="AU1761" s="220" t="s">
        <v>80</v>
      </c>
      <c r="AV1761" s="11" t="s">
        <v>78</v>
      </c>
      <c r="AW1761" s="11" t="s">
        <v>35</v>
      </c>
      <c r="AX1761" s="11" t="s">
        <v>73</v>
      </c>
      <c r="AY1761" s="220" t="s">
        <v>141</v>
      </c>
    </row>
    <row r="1762" s="12" customFormat="1">
      <c r="B1762" s="221"/>
      <c r="C1762" s="222"/>
      <c r="D1762" s="212" t="s">
        <v>150</v>
      </c>
      <c r="E1762" s="223" t="s">
        <v>1</v>
      </c>
      <c r="F1762" s="224" t="s">
        <v>1344</v>
      </c>
      <c r="G1762" s="222"/>
      <c r="H1762" s="225">
        <v>200</v>
      </c>
      <c r="I1762" s="226"/>
      <c r="J1762" s="222"/>
      <c r="K1762" s="222"/>
      <c r="L1762" s="227"/>
      <c r="M1762" s="228"/>
      <c r="N1762" s="229"/>
      <c r="O1762" s="229"/>
      <c r="P1762" s="229"/>
      <c r="Q1762" s="229"/>
      <c r="R1762" s="229"/>
      <c r="S1762" s="229"/>
      <c r="T1762" s="230"/>
      <c r="AT1762" s="231" t="s">
        <v>150</v>
      </c>
      <c r="AU1762" s="231" t="s">
        <v>80</v>
      </c>
      <c r="AV1762" s="12" t="s">
        <v>80</v>
      </c>
      <c r="AW1762" s="12" t="s">
        <v>35</v>
      </c>
      <c r="AX1762" s="12" t="s">
        <v>78</v>
      </c>
      <c r="AY1762" s="231" t="s">
        <v>141</v>
      </c>
    </row>
    <row r="1763" s="1" customFormat="1" ht="14.4" customHeight="1">
      <c r="B1763" s="37"/>
      <c r="C1763" s="254" t="s">
        <v>1558</v>
      </c>
      <c r="D1763" s="254" t="s">
        <v>298</v>
      </c>
      <c r="E1763" s="255" t="s">
        <v>1559</v>
      </c>
      <c r="F1763" s="256" t="s">
        <v>1560</v>
      </c>
      <c r="G1763" s="257" t="s">
        <v>891</v>
      </c>
      <c r="H1763" s="258">
        <v>5</v>
      </c>
      <c r="I1763" s="259"/>
      <c r="J1763" s="260">
        <f>ROUND(I1763*H1763,2)</f>
        <v>0</v>
      </c>
      <c r="K1763" s="256" t="s">
        <v>1</v>
      </c>
      <c r="L1763" s="261"/>
      <c r="M1763" s="262" t="s">
        <v>1</v>
      </c>
      <c r="N1763" s="263" t="s">
        <v>44</v>
      </c>
      <c r="O1763" s="78"/>
      <c r="P1763" s="207">
        <f>O1763*H1763</f>
        <v>0</v>
      </c>
      <c r="Q1763" s="207">
        <v>0</v>
      </c>
      <c r="R1763" s="207">
        <f>Q1763*H1763</f>
        <v>0</v>
      </c>
      <c r="S1763" s="207">
        <v>0</v>
      </c>
      <c r="T1763" s="208">
        <f>S1763*H1763</f>
        <v>0</v>
      </c>
      <c r="AR1763" s="16" t="s">
        <v>203</v>
      </c>
      <c r="AT1763" s="16" t="s">
        <v>298</v>
      </c>
      <c r="AU1763" s="16" t="s">
        <v>80</v>
      </c>
      <c r="AY1763" s="16" t="s">
        <v>141</v>
      </c>
      <c r="BE1763" s="209">
        <f>IF(N1763="základní",J1763,0)</f>
        <v>0</v>
      </c>
      <c r="BF1763" s="209">
        <f>IF(N1763="snížená",J1763,0)</f>
        <v>0</v>
      </c>
      <c r="BG1763" s="209">
        <f>IF(N1763="zákl. přenesená",J1763,0)</f>
        <v>0</v>
      </c>
      <c r="BH1763" s="209">
        <f>IF(N1763="sníž. přenesená",J1763,0)</f>
        <v>0</v>
      </c>
      <c r="BI1763" s="209">
        <f>IF(N1763="nulová",J1763,0)</f>
        <v>0</v>
      </c>
      <c r="BJ1763" s="16" t="s">
        <v>78</v>
      </c>
      <c r="BK1763" s="209">
        <f>ROUND(I1763*H1763,2)</f>
        <v>0</v>
      </c>
      <c r="BL1763" s="16" t="s">
        <v>148</v>
      </c>
      <c r="BM1763" s="16" t="s">
        <v>1561</v>
      </c>
    </row>
    <row r="1764" s="11" customFormat="1">
      <c r="B1764" s="210"/>
      <c r="C1764" s="211"/>
      <c r="D1764" s="212" t="s">
        <v>150</v>
      </c>
      <c r="E1764" s="213" t="s">
        <v>1</v>
      </c>
      <c r="F1764" s="214" t="s">
        <v>629</v>
      </c>
      <c r="G1764" s="211"/>
      <c r="H1764" s="213" t="s">
        <v>1</v>
      </c>
      <c r="I1764" s="215"/>
      <c r="J1764" s="211"/>
      <c r="K1764" s="211"/>
      <c r="L1764" s="216"/>
      <c r="M1764" s="217"/>
      <c r="N1764" s="218"/>
      <c r="O1764" s="218"/>
      <c r="P1764" s="218"/>
      <c r="Q1764" s="218"/>
      <c r="R1764" s="218"/>
      <c r="S1764" s="218"/>
      <c r="T1764" s="219"/>
      <c r="AT1764" s="220" t="s">
        <v>150</v>
      </c>
      <c r="AU1764" s="220" t="s">
        <v>80</v>
      </c>
      <c r="AV1764" s="11" t="s">
        <v>78</v>
      </c>
      <c r="AW1764" s="11" t="s">
        <v>35</v>
      </c>
      <c r="AX1764" s="11" t="s">
        <v>73</v>
      </c>
      <c r="AY1764" s="220" t="s">
        <v>141</v>
      </c>
    </row>
    <row r="1765" s="11" customFormat="1">
      <c r="B1765" s="210"/>
      <c r="C1765" s="211"/>
      <c r="D1765" s="212" t="s">
        <v>150</v>
      </c>
      <c r="E1765" s="213" t="s">
        <v>1</v>
      </c>
      <c r="F1765" s="214" t="s">
        <v>630</v>
      </c>
      <c r="G1765" s="211"/>
      <c r="H1765" s="213" t="s">
        <v>1</v>
      </c>
      <c r="I1765" s="215"/>
      <c r="J1765" s="211"/>
      <c r="K1765" s="211"/>
      <c r="L1765" s="216"/>
      <c r="M1765" s="217"/>
      <c r="N1765" s="218"/>
      <c r="O1765" s="218"/>
      <c r="P1765" s="218"/>
      <c r="Q1765" s="218"/>
      <c r="R1765" s="218"/>
      <c r="S1765" s="218"/>
      <c r="T1765" s="219"/>
      <c r="AT1765" s="220" t="s">
        <v>150</v>
      </c>
      <c r="AU1765" s="220" t="s">
        <v>80</v>
      </c>
      <c r="AV1765" s="11" t="s">
        <v>78</v>
      </c>
      <c r="AW1765" s="11" t="s">
        <v>35</v>
      </c>
      <c r="AX1765" s="11" t="s">
        <v>73</v>
      </c>
      <c r="AY1765" s="220" t="s">
        <v>141</v>
      </c>
    </row>
    <row r="1766" s="11" customFormat="1">
      <c r="B1766" s="210"/>
      <c r="C1766" s="211"/>
      <c r="D1766" s="212" t="s">
        <v>150</v>
      </c>
      <c r="E1766" s="213" t="s">
        <v>1</v>
      </c>
      <c r="F1766" s="214" t="s">
        <v>1313</v>
      </c>
      <c r="G1766" s="211"/>
      <c r="H1766" s="213" t="s">
        <v>1</v>
      </c>
      <c r="I1766" s="215"/>
      <c r="J1766" s="211"/>
      <c r="K1766" s="211"/>
      <c r="L1766" s="216"/>
      <c r="M1766" s="217"/>
      <c r="N1766" s="218"/>
      <c r="O1766" s="218"/>
      <c r="P1766" s="218"/>
      <c r="Q1766" s="218"/>
      <c r="R1766" s="218"/>
      <c r="S1766" s="218"/>
      <c r="T1766" s="219"/>
      <c r="AT1766" s="220" t="s">
        <v>150</v>
      </c>
      <c r="AU1766" s="220" t="s">
        <v>80</v>
      </c>
      <c r="AV1766" s="11" t="s">
        <v>78</v>
      </c>
      <c r="AW1766" s="11" t="s">
        <v>35</v>
      </c>
      <c r="AX1766" s="11" t="s">
        <v>73</v>
      </c>
      <c r="AY1766" s="220" t="s">
        <v>141</v>
      </c>
    </row>
    <row r="1767" s="11" customFormat="1">
      <c r="B1767" s="210"/>
      <c r="C1767" s="211"/>
      <c r="D1767" s="212" t="s">
        <v>150</v>
      </c>
      <c r="E1767" s="213" t="s">
        <v>1</v>
      </c>
      <c r="F1767" s="214" t="s">
        <v>1314</v>
      </c>
      <c r="G1767" s="211"/>
      <c r="H1767" s="213" t="s">
        <v>1</v>
      </c>
      <c r="I1767" s="215"/>
      <c r="J1767" s="211"/>
      <c r="K1767" s="211"/>
      <c r="L1767" s="216"/>
      <c r="M1767" s="217"/>
      <c r="N1767" s="218"/>
      <c r="O1767" s="218"/>
      <c r="P1767" s="218"/>
      <c r="Q1767" s="218"/>
      <c r="R1767" s="218"/>
      <c r="S1767" s="218"/>
      <c r="T1767" s="219"/>
      <c r="AT1767" s="220" t="s">
        <v>150</v>
      </c>
      <c r="AU1767" s="220" t="s">
        <v>80</v>
      </c>
      <c r="AV1767" s="11" t="s">
        <v>78</v>
      </c>
      <c r="AW1767" s="11" t="s">
        <v>35</v>
      </c>
      <c r="AX1767" s="11" t="s">
        <v>73</v>
      </c>
      <c r="AY1767" s="220" t="s">
        <v>141</v>
      </c>
    </row>
    <row r="1768" s="11" customFormat="1">
      <c r="B1768" s="210"/>
      <c r="C1768" s="211"/>
      <c r="D1768" s="212" t="s">
        <v>150</v>
      </c>
      <c r="E1768" s="213" t="s">
        <v>1</v>
      </c>
      <c r="F1768" s="214" t="s">
        <v>631</v>
      </c>
      <c r="G1768" s="211"/>
      <c r="H1768" s="213" t="s">
        <v>1</v>
      </c>
      <c r="I1768" s="215"/>
      <c r="J1768" s="211"/>
      <c r="K1768" s="211"/>
      <c r="L1768" s="216"/>
      <c r="M1768" s="217"/>
      <c r="N1768" s="218"/>
      <c r="O1768" s="218"/>
      <c r="P1768" s="218"/>
      <c r="Q1768" s="218"/>
      <c r="R1768" s="218"/>
      <c r="S1768" s="218"/>
      <c r="T1768" s="219"/>
      <c r="AT1768" s="220" t="s">
        <v>150</v>
      </c>
      <c r="AU1768" s="220" t="s">
        <v>80</v>
      </c>
      <c r="AV1768" s="11" t="s">
        <v>78</v>
      </c>
      <c r="AW1768" s="11" t="s">
        <v>35</v>
      </c>
      <c r="AX1768" s="11" t="s">
        <v>73</v>
      </c>
      <c r="AY1768" s="220" t="s">
        <v>141</v>
      </c>
    </row>
    <row r="1769" s="11" customFormat="1">
      <c r="B1769" s="210"/>
      <c r="C1769" s="211"/>
      <c r="D1769" s="212" t="s">
        <v>150</v>
      </c>
      <c r="E1769" s="213" t="s">
        <v>1</v>
      </c>
      <c r="F1769" s="214" t="s">
        <v>1315</v>
      </c>
      <c r="G1769" s="211"/>
      <c r="H1769" s="213" t="s">
        <v>1</v>
      </c>
      <c r="I1769" s="215"/>
      <c r="J1769" s="211"/>
      <c r="K1769" s="211"/>
      <c r="L1769" s="216"/>
      <c r="M1769" s="217"/>
      <c r="N1769" s="218"/>
      <c r="O1769" s="218"/>
      <c r="P1769" s="218"/>
      <c r="Q1769" s="218"/>
      <c r="R1769" s="218"/>
      <c r="S1769" s="218"/>
      <c r="T1769" s="219"/>
      <c r="AT1769" s="220" t="s">
        <v>150</v>
      </c>
      <c r="AU1769" s="220" t="s">
        <v>80</v>
      </c>
      <c r="AV1769" s="11" t="s">
        <v>78</v>
      </c>
      <c r="AW1769" s="11" t="s">
        <v>35</v>
      </c>
      <c r="AX1769" s="11" t="s">
        <v>73</v>
      </c>
      <c r="AY1769" s="220" t="s">
        <v>141</v>
      </c>
    </row>
    <row r="1770" s="12" customFormat="1">
      <c r="B1770" s="221"/>
      <c r="C1770" s="222"/>
      <c r="D1770" s="212" t="s">
        <v>150</v>
      </c>
      <c r="E1770" s="223" t="s">
        <v>1</v>
      </c>
      <c r="F1770" s="224" t="s">
        <v>187</v>
      </c>
      <c r="G1770" s="222"/>
      <c r="H1770" s="225">
        <v>5</v>
      </c>
      <c r="I1770" s="226"/>
      <c r="J1770" s="222"/>
      <c r="K1770" s="222"/>
      <c r="L1770" s="227"/>
      <c r="M1770" s="228"/>
      <c r="N1770" s="229"/>
      <c r="O1770" s="229"/>
      <c r="P1770" s="229"/>
      <c r="Q1770" s="229"/>
      <c r="R1770" s="229"/>
      <c r="S1770" s="229"/>
      <c r="T1770" s="230"/>
      <c r="AT1770" s="231" t="s">
        <v>150</v>
      </c>
      <c r="AU1770" s="231" t="s">
        <v>80</v>
      </c>
      <c r="AV1770" s="12" t="s">
        <v>80</v>
      </c>
      <c r="AW1770" s="12" t="s">
        <v>35</v>
      </c>
      <c r="AX1770" s="12" t="s">
        <v>78</v>
      </c>
      <c r="AY1770" s="231" t="s">
        <v>141</v>
      </c>
    </row>
    <row r="1771" s="1" customFormat="1" ht="14.4" customHeight="1">
      <c r="B1771" s="37"/>
      <c r="C1771" s="198" t="s">
        <v>1562</v>
      </c>
      <c r="D1771" s="198" t="s">
        <v>143</v>
      </c>
      <c r="E1771" s="199" t="s">
        <v>1563</v>
      </c>
      <c r="F1771" s="200" t="s">
        <v>1564</v>
      </c>
      <c r="G1771" s="201" t="s">
        <v>760</v>
      </c>
      <c r="H1771" s="264"/>
      <c r="I1771" s="203"/>
      <c r="J1771" s="204">
        <f>ROUND(I1771*H1771,2)</f>
        <v>0</v>
      </c>
      <c r="K1771" s="200" t="s">
        <v>1</v>
      </c>
      <c r="L1771" s="42"/>
      <c r="M1771" s="205" t="s">
        <v>1</v>
      </c>
      <c r="N1771" s="206" t="s">
        <v>44</v>
      </c>
      <c r="O1771" s="78"/>
      <c r="P1771" s="207">
        <f>O1771*H1771</f>
        <v>0</v>
      </c>
      <c r="Q1771" s="207">
        <v>0</v>
      </c>
      <c r="R1771" s="207">
        <f>Q1771*H1771</f>
        <v>0</v>
      </c>
      <c r="S1771" s="207">
        <v>0</v>
      </c>
      <c r="T1771" s="208">
        <f>S1771*H1771</f>
        <v>0</v>
      </c>
      <c r="AR1771" s="16" t="s">
        <v>148</v>
      </c>
      <c r="AT1771" s="16" t="s">
        <v>143</v>
      </c>
      <c r="AU1771" s="16" t="s">
        <v>80</v>
      </c>
      <c r="AY1771" s="16" t="s">
        <v>141</v>
      </c>
      <c r="BE1771" s="209">
        <f>IF(N1771="základní",J1771,0)</f>
        <v>0</v>
      </c>
      <c r="BF1771" s="209">
        <f>IF(N1771="snížená",J1771,0)</f>
        <v>0</v>
      </c>
      <c r="BG1771" s="209">
        <f>IF(N1771="zákl. přenesená",J1771,0)</f>
        <v>0</v>
      </c>
      <c r="BH1771" s="209">
        <f>IF(N1771="sníž. přenesená",J1771,0)</f>
        <v>0</v>
      </c>
      <c r="BI1771" s="209">
        <f>IF(N1771="nulová",J1771,0)</f>
        <v>0</v>
      </c>
      <c r="BJ1771" s="16" t="s">
        <v>78</v>
      </c>
      <c r="BK1771" s="209">
        <f>ROUND(I1771*H1771,2)</f>
        <v>0</v>
      </c>
      <c r="BL1771" s="16" t="s">
        <v>148</v>
      </c>
      <c r="BM1771" s="16" t="s">
        <v>1565</v>
      </c>
    </row>
    <row r="1772" s="1" customFormat="1" ht="14.4" customHeight="1">
      <c r="B1772" s="37"/>
      <c r="C1772" s="198" t="s">
        <v>1566</v>
      </c>
      <c r="D1772" s="198" t="s">
        <v>143</v>
      </c>
      <c r="E1772" s="199" t="s">
        <v>1567</v>
      </c>
      <c r="F1772" s="200" t="s">
        <v>1568</v>
      </c>
      <c r="G1772" s="201" t="s">
        <v>760</v>
      </c>
      <c r="H1772" s="264"/>
      <c r="I1772" s="203"/>
      <c r="J1772" s="204">
        <f>ROUND(I1772*H1772,2)</f>
        <v>0</v>
      </c>
      <c r="K1772" s="200" t="s">
        <v>1</v>
      </c>
      <c r="L1772" s="42"/>
      <c r="M1772" s="205" t="s">
        <v>1</v>
      </c>
      <c r="N1772" s="206" t="s">
        <v>44</v>
      </c>
      <c r="O1772" s="78"/>
      <c r="P1772" s="207">
        <f>O1772*H1772</f>
        <v>0</v>
      </c>
      <c r="Q1772" s="207">
        <v>0</v>
      </c>
      <c r="R1772" s="207">
        <f>Q1772*H1772</f>
        <v>0</v>
      </c>
      <c r="S1772" s="207">
        <v>0</v>
      </c>
      <c r="T1772" s="208">
        <f>S1772*H1772</f>
        <v>0</v>
      </c>
      <c r="AR1772" s="16" t="s">
        <v>148</v>
      </c>
      <c r="AT1772" s="16" t="s">
        <v>143</v>
      </c>
      <c r="AU1772" s="16" t="s">
        <v>80</v>
      </c>
      <c r="AY1772" s="16" t="s">
        <v>141</v>
      </c>
      <c r="BE1772" s="209">
        <f>IF(N1772="základní",J1772,0)</f>
        <v>0</v>
      </c>
      <c r="BF1772" s="209">
        <f>IF(N1772="snížená",J1772,0)</f>
        <v>0</v>
      </c>
      <c r="BG1772" s="209">
        <f>IF(N1772="zákl. přenesená",J1772,0)</f>
        <v>0</v>
      </c>
      <c r="BH1772" s="209">
        <f>IF(N1772="sníž. přenesená",J1772,0)</f>
        <v>0</v>
      </c>
      <c r="BI1772" s="209">
        <f>IF(N1772="nulová",J1772,0)</f>
        <v>0</v>
      </c>
      <c r="BJ1772" s="16" t="s">
        <v>78</v>
      </c>
      <c r="BK1772" s="209">
        <f>ROUND(I1772*H1772,2)</f>
        <v>0</v>
      </c>
      <c r="BL1772" s="16" t="s">
        <v>148</v>
      </c>
      <c r="BM1772" s="16" t="s">
        <v>1569</v>
      </c>
    </row>
    <row r="1773" s="1" customFormat="1" ht="14.4" customHeight="1">
      <c r="B1773" s="37"/>
      <c r="C1773" s="198" t="s">
        <v>1570</v>
      </c>
      <c r="D1773" s="198" t="s">
        <v>143</v>
      </c>
      <c r="E1773" s="199" t="s">
        <v>1571</v>
      </c>
      <c r="F1773" s="200" t="s">
        <v>1572</v>
      </c>
      <c r="G1773" s="201" t="s">
        <v>891</v>
      </c>
      <c r="H1773" s="202">
        <v>1</v>
      </c>
      <c r="I1773" s="203"/>
      <c r="J1773" s="204">
        <f>ROUND(I1773*H1773,2)</f>
        <v>0</v>
      </c>
      <c r="K1773" s="200" t="s">
        <v>1</v>
      </c>
      <c r="L1773" s="42"/>
      <c r="M1773" s="205" t="s">
        <v>1</v>
      </c>
      <c r="N1773" s="206" t="s">
        <v>44</v>
      </c>
      <c r="O1773" s="78"/>
      <c r="P1773" s="207">
        <f>O1773*H1773</f>
        <v>0</v>
      </c>
      <c r="Q1773" s="207">
        <v>0</v>
      </c>
      <c r="R1773" s="207">
        <f>Q1773*H1773</f>
        <v>0</v>
      </c>
      <c r="S1773" s="207">
        <v>0</v>
      </c>
      <c r="T1773" s="208">
        <f>S1773*H1773</f>
        <v>0</v>
      </c>
      <c r="AR1773" s="16" t="s">
        <v>148</v>
      </c>
      <c r="AT1773" s="16" t="s">
        <v>143</v>
      </c>
      <c r="AU1773" s="16" t="s">
        <v>80</v>
      </c>
      <c r="AY1773" s="16" t="s">
        <v>141</v>
      </c>
      <c r="BE1773" s="209">
        <f>IF(N1773="základní",J1773,0)</f>
        <v>0</v>
      </c>
      <c r="BF1773" s="209">
        <f>IF(N1773="snížená",J1773,0)</f>
        <v>0</v>
      </c>
      <c r="BG1773" s="209">
        <f>IF(N1773="zákl. přenesená",J1773,0)</f>
        <v>0</v>
      </c>
      <c r="BH1773" s="209">
        <f>IF(N1773="sníž. přenesená",J1773,0)</f>
        <v>0</v>
      </c>
      <c r="BI1773" s="209">
        <f>IF(N1773="nulová",J1773,0)</f>
        <v>0</v>
      </c>
      <c r="BJ1773" s="16" t="s">
        <v>78</v>
      </c>
      <c r="BK1773" s="209">
        <f>ROUND(I1773*H1773,2)</f>
        <v>0</v>
      </c>
      <c r="BL1773" s="16" t="s">
        <v>148</v>
      </c>
      <c r="BM1773" s="16" t="s">
        <v>1573</v>
      </c>
    </row>
    <row r="1774" s="1" customFormat="1" ht="14.4" customHeight="1">
      <c r="B1774" s="37"/>
      <c r="C1774" s="198" t="s">
        <v>1574</v>
      </c>
      <c r="D1774" s="198" t="s">
        <v>143</v>
      </c>
      <c r="E1774" s="199" t="s">
        <v>1575</v>
      </c>
      <c r="F1774" s="200" t="s">
        <v>1576</v>
      </c>
      <c r="G1774" s="201" t="s">
        <v>891</v>
      </c>
      <c r="H1774" s="202">
        <v>1</v>
      </c>
      <c r="I1774" s="203"/>
      <c r="J1774" s="204">
        <f>ROUND(I1774*H1774,2)</f>
        <v>0</v>
      </c>
      <c r="K1774" s="200" t="s">
        <v>1</v>
      </c>
      <c r="L1774" s="42"/>
      <c r="M1774" s="205" t="s">
        <v>1</v>
      </c>
      <c r="N1774" s="206" t="s">
        <v>44</v>
      </c>
      <c r="O1774" s="78"/>
      <c r="P1774" s="207">
        <f>O1774*H1774</f>
        <v>0</v>
      </c>
      <c r="Q1774" s="207">
        <v>0</v>
      </c>
      <c r="R1774" s="207">
        <f>Q1774*H1774</f>
        <v>0</v>
      </c>
      <c r="S1774" s="207">
        <v>0</v>
      </c>
      <c r="T1774" s="208">
        <f>S1774*H1774</f>
        <v>0</v>
      </c>
      <c r="AR1774" s="16" t="s">
        <v>148</v>
      </c>
      <c r="AT1774" s="16" t="s">
        <v>143</v>
      </c>
      <c r="AU1774" s="16" t="s">
        <v>80</v>
      </c>
      <c r="AY1774" s="16" t="s">
        <v>141</v>
      </c>
      <c r="BE1774" s="209">
        <f>IF(N1774="základní",J1774,0)</f>
        <v>0</v>
      </c>
      <c r="BF1774" s="209">
        <f>IF(N1774="snížená",J1774,0)</f>
        <v>0</v>
      </c>
      <c r="BG1774" s="209">
        <f>IF(N1774="zákl. přenesená",J1774,0)</f>
        <v>0</v>
      </c>
      <c r="BH1774" s="209">
        <f>IF(N1774="sníž. přenesená",J1774,0)</f>
        <v>0</v>
      </c>
      <c r="BI1774" s="209">
        <f>IF(N1774="nulová",J1774,0)</f>
        <v>0</v>
      </c>
      <c r="BJ1774" s="16" t="s">
        <v>78</v>
      </c>
      <c r="BK1774" s="209">
        <f>ROUND(I1774*H1774,2)</f>
        <v>0</v>
      </c>
      <c r="BL1774" s="16" t="s">
        <v>148</v>
      </c>
      <c r="BM1774" s="16" t="s">
        <v>1577</v>
      </c>
    </row>
    <row r="1775" s="1" customFormat="1" ht="14.4" customHeight="1">
      <c r="B1775" s="37"/>
      <c r="C1775" s="198" t="s">
        <v>1578</v>
      </c>
      <c r="D1775" s="198" t="s">
        <v>143</v>
      </c>
      <c r="E1775" s="199" t="s">
        <v>1579</v>
      </c>
      <c r="F1775" s="200" t="s">
        <v>1580</v>
      </c>
      <c r="G1775" s="201" t="s">
        <v>891</v>
      </c>
      <c r="H1775" s="202">
        <v>62</v>
      </c>
      <c r="I1775" s="203"/>
      <c r="J1775" s="204">
        <f>ROUND(I1775*H1775,2)</f>
        <v>0</v>
      </c>
      <c r="K1775" s="200" t="s">
        <v>1</v>
      </c>
      <c r="L1775" s="42"/>
      <c r="M1775" s="205" t="s">
        <v>1</v>
      </c>
      <c r="N1775" s="206" t="s">
        <v>44</v>
      </c>
      <c r="O1775" s="78"/>
      <c r="P1775" s="207">
        <f>O1775*H1775</f>
        <v>0</v>
      </c>
      <c r="Q1775" s="207">
        <v>0</v>
      </c>
      <c r="R1775" s="207">
        <f>Q1775*H1775</f>
        <v>0</v>
      </c>
      <c r="S1775" s="207">
        <v>0</v>
      </c>
      <c r="T1775" s="208">
        <f>S1775*H1775</f>
        <v>0</v>
      </c>
      <c r="AR1775" s="16" t="s">
        <v>148</v>
      </c>
      <c r="AT1775" s="16" t="s">
        <v>143</v>
      </c>
      <c r="AU1775" s="16" t="s">
        <v>80</v>
      </c>
      <c r="AY1775" s="16" t="s">
        <v>141</v>
      </c>
      <c r="BE1775" s="209">
        <f>IF(N1775="základní",J1775,0)</f>
        <v>0</v>
      </c>
      <c r="BF1775" s="209">
        <f>IF(N1775="snížená",J1775,0)</f>
        <v>0</v>
      </c>
      <c r="BG1775" s="209">
        <f>IF(N1775="zákl. přenesená",J1775,0)</f>
        <v>0</v>
      </c>
      <c r="BH1775" s="209">
        <f>IF(N1775="sníž. přenesená",J1775,0)</f>
        <v>0</v>
      </c>
      <c r="BI1775" s="209">
        <f>IF(N1775="nulová",J1775,0)</f>
        <v>0</v>
      </c>
      <c r="BJ1775" s="16" t="s">
        <v>78</v>
      </c>
      <c r="BK1775" s="209">
        <f>ROUND(I1775*H1775,2)</f>
        <v>0</v>
      </c>
      <c r="BL1775" s="16" t="s">
        <v>148</v>
      </c>
      <c r="BM1775" s="16" t="s">
        <v>1581</v>
      </c>
    </row>
    <row r="1776" s="11" customFormat="1">
      <c r="B1776" s="210"/>
      <c r="C1776" s="211"/>
      <c r="D1776" s="212" t="s">
        <v>150</v>
      </c>
      <c r="E1776" s="213" t="s">
        <v>1</v>
      </c>
      <c r="F1776" s="214" t="s">
        <v>629</v>
      </c>
      <c r="G1776" s="211"/>
      <c r="H1776" s="213" t="s">
        <v>1</v>
      </c>
      <c r="I1776" s="215"/>
      <c r="J1776" s="211"/>
      <c r="K1776" s="211"/>
      <c r="L1776" s="216"/>
      <c r="M1776" s="217"/>
      <c r="N1776" s="218"/>
      <c r="O1776" s="218"/>
      <c r="P1776" s="218"/>
      <c r="Q1776" s="218"/>
      <c r="R1776" s="218"/>
      <c r="S1776" s="218"/>
      <c r="T1776" s="219"/>
      <c r="AT1776" s="220" t="s">
        <v>150</v>
      </c>
      <c r="AU1776" s="220" t="s">
        <v>80</v>
      </c>
      <c r="AV1776" s="11" t="s">
        <v>78</v>
      </c>
      <c r="AW1776" s="11" t="s">
        <v>35</v>
      </c>
      <c r="AX1776" s="11" t="s">
        <v>73</v>
      </c>
      <c r="AY1776" s="220" t="s">
        <v>141</v>
      </c>
    </row>
    <row r="1777" s="11" customFormat="1">
      <c r="B1777" s="210"/>
      <c r="C1777" s="211"/>
      <c r="D1777" s="212" t="s">
        <v>150</v>
      </c>
      <c r="E1777" s="213" t="s">
        <v>1</v>
      </c>
      <c r="F1777" s="214" t="s">
        <v>630</v>
      </c>
      <c r="G1777" s="211"/>
      <c r="H1777" s="213" t="s">
        <v>1</v>
      </c>
      <c r="I1777" s="215"/>
      <c r="J1777" s="211"/>
      <c r="K1777" s="211"/>
      <c r="L1777" s="216"/>
      <c r="M1777" s="217"/>
      <c r="N1777" s="218"/>
      <c r="O1777" s="218"/>
      <c r="P1777" s="218"/>
      <c r="Q1777" s="218"/>
      <c r="R1777" s="218"/>
      <c r="S1777" s="218"/>
      <c r="T1777" s="219"/>
      <c r="AT1777" s="220" t="s">
        <v>150</v>
      </c>
      <c r="AU1777" s="220" t="s">
        <v>80</v>
      </c>
      <c r="AV1777" s="11" t="s">
        <v>78</v>
      </c>
      <c r="AW1777" s="11" t="s">
        <v>35</v>
      </c>
      <c r="AX1777" s="11" t="s">
        <v>73</v>
      </c>
      <c r="AY1777" s="220" t="s">
        <v>141</v>
      </c>
    </row>
    <row r="1778" s="11" customFormat="1">
      <c r="B1778" s="210"/>
      <c r="C1778" s="211"/>
      <c r="D1778" s="212" t="s">
        <v>150</v>
      </c>
      <c r="E1778" s="213" t="s">
        <v>1</v>
      </c>
      <c r="F1778" s="214" t="s">
        <v>1313</v>
      </c>
      <c r="G1778" s="211"/>
      <c r="H1778" s="213" t="s">
        <v>1</v>
      </c>
      <c r="I1778" s="215"/>
      <c r="J1778" s="211"/>
      <c r="K1778" s="211"/>
      <c r="L1778" s="216"/>
      <c r="M1778" s="217"/>
      <c r="N1778" s="218"/>
      <c r="O1778" s="218"/>
      <c r="P1778" s="218"/>
      <c r="Q1778" s="218"/>
      <c r="R1778" s="218"/>
      <c r="S1778" s="218"/>
      <c r="T1778" s="219"/>
      <c r="AT1778" s="220" t="s">
        <v>150</v>
      </c>
      <c r="AU1778" s="220" t="s">
        <v>80</v>
      </c>
      <c r="AV1778" s="11" t="s">
        <v>78</v>
      </c>
      <c r="AW1778" s="11" t="s">
        <v>35</v>
      </c>
      <c r="AX1778" s="11" t="s">
        <v>73</v>
      </c>
      <c r="AY1778" s="220" t="s">
        <v>141</v>
      </c>
    </row>
    <row r="1779" s="11" customFormat="1">
      <c r="B1779" s="210"/>
      <c r="C1779" s="211"/>
      <c r="D1779" s="212" t="s">
        <v>150</v>
      </c>
      <c r="E1779" s="213" t="s">
        <v>1</v>
      </c>
      <c r="F1779" s="214" t="s">
        <v>1314</v>
      </c>
      <c r="G1779" s="211"/>
      <c r="H1779" s="213" t="s">
        <v>1</v>
      </c>
      <c r="I1779" s="215"/>
      <c r="J1779" s="211"/>
      <c r="K1779" s="211"/>
      <c r="L1779" s="216"/>
      <c r="M1779" s="217"/>
      <c r="N1779" s="218"/>
      <c r="O1779" s="218"/>
      <c r="P1779" s="218"/>
      <c r="Q1779" s="218"/>
      <c r="R1779" s="218"/>
      <c r="S1779" s="218"/>
      <c r="T1779" s="219"/>
      <c r="AT1779" s="220" t="s">
        <v>150</v>
      </c>
      <c r="AU1779" s="220" t="s">
        <v>80</v>
      </c>
      <c r="AV1779" s="11" t="s">
        <v>78</v>
      </c>
      <c r="AW1779" s="11" t="s">
        <v>35</v>
      </c>
      <c r="AX1779" s="11" t="s">
        <v>73</v>
      </c>
      <c r="AY1779" s="220" t="s">
        <v>141</v>
      </c>
    </row>
    <row r="1780" s="11" customFormat="1">
      <c r="B1780" s="210"/>
      <c r="C1780" s="211"/>
      <c r="D1780" s="212" t="s">
        <v>150</v>
      </c>
      <c r="E1780" s="213" t="s">
        <v>1</v>
      </c>
      <c r="F1780" s="214" t="s">
        <v>631</v>
      </c>
      <c r="G1780" s="211"/>
      <c r="H1780" s="213" t="s">
        <v>1</v>
      </c>
      <c r="I1780" s="215"/>
      <c r="J1780" s="211"/>
      <c r="K1780" s="211"/>
      <c r="L1780" s="216"/>
      <c r="M1780" s="217"/>
      <c r="N1780" s="218"/>
      <c r="O1780" s="218"/>
      <c r="P1780" s="218"/>
      <c r="Q1780" s="218"/>
      <c r="R1780" s="218"/>
      <c r="S1780" s="218"/>
      <c r="T1780" s="219"/>
      <c r="AT1780" s="220" t="s">
        <v>150</v>
      </c>
      <c r="AU1780" s="220" t="s">
        <v>80</v>
      </c>
      <c r="AV1780" s="11" t="s">
        <v>78</v>
      </c>
      <c r="AW1780" s="11" t="s">
        <v>35</v>
      </c>
      <c r="AX1780" s="11" t="s">
        <v>73</v>
      </c>
      <c r="AY1780" s="220" t="s">
        <v>141</v>
      </c>
    </row>
    <row r="1781" s="11" customFormat="1">
      <c r="B1781" s="210"/>
      <c r="C1781" s="211"/>
      <c r="D1781" s="212" t="s">
        <v>150</v>
      </c>
      <c r="E1781" s="213" t="s">
        <v>1</v>
      </c>
      <c r="F1781" s="214" t="s">
        <v>1315</v>
      </c>
      <c r="G1781" s="211"/>
      <c r="H1781" s="213" t="s">
        <v>1</v>
      </c>
      <c r="I1781" s="215"/>
      <c r="J1781" s="211"/>
      <c r="K1781" s="211"/>
      <c r="L1781" s="216"/>
      <c r="M1781" s="217"/>
      <c r="N1781" s="218"/>
      <c r="O1781" s="218"/>
      <c r="P1781" s="218"/>
      <c r="Q1781" s="218"/>
      <c r="R1781" s="218"/>
      <c r="S1781" s="218"/>
      <c r="T1781" s="219"/>
      <c r="AT1781" s="220" t="s">
        <v>150</v>
      </c>
      <c r="AU1781" s="220" t="s">
        <v>80</v>
      </c>
      <c r="AV1781" s="11" t="s">
        <v>78</v>
      </c>
      <c r="AW1781" s="11" t="s">
        <v>35</v>
      </c>
      <c r="AX1781" s="11" t="s">
        <v>73</v>
      </c>
      <c r="AY1781" s="220" t="s">
        <v>141</v>
      </c>
    </row>
    <row r="1782" s="12" customFormat="1">
      <c r="B1782" s="221"/>
      <c r="C1782" s="222"/>
      <c r="D1782" s="212" t="s">
        <v>150</v>
      </c>
      <c r="E1782" s="223" t="s">
        <v>1</v>
      </c>
      <c r="F1782" s="224" t="s">
        <v>643</v>
      </c>
      <c r="G1782" s="222"/>
      <c r="H1782" s="225">
        <v>62</v>
      </c>
      <c r="I1782" s="226"/>
      <c r="J1782" s="222"/>
      <c r="K1782" s="222"/>
      <c r="L1782" s="227"/>
      <c r="M1782" s="228"/>
      <c r="N1782" s="229"/>
      <c r="O1782" s="229"/>
      <c r="P1782" s="229"/>
      <c r="Q1782" s="229"/>
      <c r="R1782" s="229"/>
      <c r="S1782" s="229"/>
      <c r="T1782" s="230"/>
      <c r="AT1782" s="231" t="s">
        <v>150</v>
      </c>
      <c r="AU1782" s="231" t="s">
        <v>80</v>
      </c>
      <c r="AV1782" s="12" t="s">
        <v>80</v>
      </c>
      <c r="AW1782" s="12" t="s">
        <v>35</v>
      </c>
      <c r="AX1782" s="12" t="s">
        <v>78</v>
      </c>
      <c r="AY1782" s="231" t="s">
        <v>141</v>
      </c>
    </row>
    <row r="1783" s="1" customFormat="1" ht="14.4" customHeight="1">
      <c r="B1783" s="37"/>
      <c r="C1783" s="198" t="s">
        <v>1582</v>
      </c>
      <c r="D1783" s="198" t="s">
        <v>143</v>
      </c>
      <c r="E1783" s="199" t="s">
        <v>1583</v>
      </c>
      <c r="F1783" s="200" t="s">
        <v>1584</v>
      </c>
      <c r="G1783" s="201" t="s">
        <v>891</v>
      </c>
      <c r="H1783" s="202">
        <v>7</v>
      </c>
      <c r="I1783" s="203"/>
      <c r="J1783" s="204">
        <f>ROUND(I1783*H1783,2)</f>
        <v>0</v>
      </c>
      <c r="K1783" s="200" t="s">
        <v>1</v>
      </c>
      <c r="L1783" s="42"/>
      <c r="M1783" s="205" t="s">
        <v>1</v>
      </c>
      <c r="N1783" s="206" t="s">
        <v>44</v>
      </c>
      <c r="O1783" s="78"/>
      <c r="P1783" s="207">
        <f>O1783*H1783</f>
        <v>0</v>
      </c>
      <c r="Q1783" s="207">
        <v>0</v>
      </c>
      <c r="R1783" s="207">
        <f>Q1783*H1783</f>
        <v>0</v>
      </c>
      <c r="S1783" s="207">
        <v>0</v>
      </c>
      <c r="T1783" s="208">
        <f>S1783*H1783</f>
        <v>0</v>
      </c>
      <c r="AR1783" s="16" t="s">
        <v>148</v>
      </c>
      <c r="AT1783" s="16" t="s">
        <v>143</v>
      </c>
      <c r="AU1783" s="16" t="s">
        <v>80</v>
      </c>
      <c r="AY1783" s="16" t="s">
        <v>141</v>
      </c>
      <c r="BE1783" s="209">
        <f>IF(N1783="základní",J1783,0)</f>
        <v>0</v>
      </c>
      <c r="BF1783" s="209">
        <f>IF(N1783="snížená",J1783,0)</f>
        <v>0</v>
      </c>
      <c r="BG1783" s="209">
        <f>IF(N1783="zákl. přenesená",J1783,0)</f>
        <v>0</v>
      </c>
      <c r="BH1783" s="209">
        <f>IF(N1783="sníž. přenesená",J1783,0)</f>
        <v>0</v>
      </c>
      <c r="BI1783" s="209">
        <f>IF(N1783="nulová",J1783,0)</f>
        <v>0</v>
      </c>
      <c r="BJ1783" s="16" t="s">
        <v>78</v>
      </c>
      <c r="BK1783" s="209">
        <f>ROUND(I1783*H1783,2)</f>
        <v>0</v>
      </c>
      <c r="BL1783" s="16" t="s">
        <v>148</v>
      </c>
      <c r="BM1783" s="16" t="s">
        <v>1585</v>
      </c>
    </row>
    <row r="1784" s="11" customFormat="1">
      <c r="B1784" s="210"/>
      <c r="C1784" s="211"/>
      <c r="D1784" s="212" t="s">
        <v>150</v>
      </c>
      <c r="E1784" s="213" t="s">
        <v>1</v>
      </c>
      <c r="F1784" s="214" t="s">
        <v>629</v>
      </c>
      <c r="G1784" s="211"/>
      <c r="H1784" s="213" t="s">
        <v>1</v>
      </c>
      <c r="I1784" s="215"/>
      <c r="J1784" s="211"/>
      <c r="K1784" s="211"/>
      <c r="L1784" s="216"/>
      <c r="M1784" s="217"/>
      <c r="N1784" s="218"/>
      <c r="O1784" s="218"/>
      <c r="P1784" s="218"/>
      <c r="Q1784" s="218"/>
      <c r="R1784" s="218"/>
      <c r="S1784" s="218"/>
      <c r="T1784" s="219"/>
      <c r="AT1784" s="220" t="s">
        <v>150</v>
      </c>
      <c r="AU1784" s="220" t="s">
        <v>80</v>
      </c>
      <c r="AV1784" s="11" t="s">
        <v>78</v>
      </c>
      <c r="AW1784" s="11" t="s">
        <v>35</v>
      </c>
      <c r="AX1784" s="11" t="s">
        <v>73</v>
      </c>
      <c r="AY1784" s="220" t="s">
        <v>141</v>
      </c>
    </row>
    <row r="1785" s="11" customFormat="1">
      <c r="B1785" s="210"/>
      <c r="C1785" s="211"/>
      <c r="D1785" s="212" t="s">
        <v>150</v>
      </c>
      <c r="E1785" s="213" t="s">
        <v>1</v>
      </c>
      <c r="F1785" s="214" t="s">
        <v>630</v>
      </c>
      <c r="G1785" s="211"/>
      <c r="H1785" s="213" t="s">
        <v>1</v>
      </c>
      <c r="I1785" s="215"/>
      <c r="J1785" s="211"/>
      <c r="K1785" s="211"/>
      <c r="L1785" s="216"/>
      <c r="M1785" s="217"/>
      <c r="N1785" s="218"/>
      <c r="O1785" s="218"/>
      <c r="P1785" s="218"/>
      <c r="Q1785" s="218"/>
      <c r="R1785" s="218"/>
      <c r="S1785" s="218"/>
      <c r="T1785" s="219"/>
      <c r="AT1785" s="220" t="s">
        <v>150</v>
      </c>
      <c r="AU1785" s="220" t="s">
        <v>80</v>
      </c>
      <c r="AV1785" s="11" t="s">
        <v>78</v>
      </c>
      <c r="AW1785" s="11" t="s">
        <v>35</v>
      </c>
      <c r="AX1785" s="11" t="s">
        <v>73</v>
      </c>
      <c r="AY1785" s="220" t="s">
        <v>141</v>
      </c>
    </row>
    <row r="1786" s="11" customFormat="1">
      <c r="B1786" s="210"/>
      <c r="C1786" s="211"/>
      <c r="D1786" s="212" t="s">
        <v>150</v>
      </c>
      <c r="E1786" s="213" t="s">
        <v>1</v>
      </c>
      <c r="F1786" s="214" t="s">
        <v>1313</v>
      </c>
      <c r="G1786" s="211"/>
      <c r="H1786" s="213" t="s">
        <v>1</v>
      </c>
      <c r="I1786" s="215"/>
      <c r="J1786" s="211"/>
      <c r="K1786" s="211"/>
      <c r="L1786" s="216"/>
      <c r="M1786" s="217"/>
      <c r="N1786" s="218"/>
      <c r="O1786" s="218"/>
      <c r="P1786" s="218"/>
      <c r="Q1786" s="218"/>
      <c r="R1786" s="218"/>
      <c r="S1786" s="218"/>
      <c r="T1786" s="219"/>
      <c r="AT1786" s="220" t="s">
        <v>150</v>
      </c>
      <c r="AU1786" s="220" t="s">
        <v>80</v>
      </c>
      <c r="AV1786" s="11" t="s">
        <v>78</v>
      </c>
      <c r="AW1786" s="11" t="s">
        <v>35</v>
      </c>
      <c r="AX1786" s="11" t="s">
        <v>73</v>
      </c>
      <c r="AY1786" s="220" t="s">
        <v>141</v>
      </c>
    </row>
    <row r="1787" s="11" customFormat="1">
      <c r="B1787" s="210"/>
      <c r="C1787" s="211"/>
      <c r="D1787" s="212" t="s">
        <v>150</v>
      </c>
      <c r="E1787" s="213" t="s">
        <v>1</v>
      </c>
      <c r="F1787" s="214" t="s">
        <v>1314</v>
      </c>
      <c r="G1787" s="211"/>
      <c r="H1787" s="213" t="s">
        <v>1</v>
      </c>
      <c r="I1787" s="215"/>
      <c r="J1787" s="211"/>
      <c r="K1787" s="211"/>
      <c r="L1787" s="216"/>
      <c r="M1787" s="217"/>
      <c r="N1787" s="218"/>
      <c r="O1787" s="218"/>
      <c r="P1787" s="218"/>
      <c r="Q1787" s="218"/>
      <c r="R1787" s="218"/>
      <c r="S1787" s="218"/>
      <c r="T1787" s="219"/>
      <c r="AT1787" s="220" t="s">
        <v>150</v>
      </c>
      <c r="AU1787" s="220" t="s">
        <v>80</v>
      </c>
      <c r="AV1787" s="11" t="s">
        <v>78</v>
      </c>
      <c r="AW1787" s="11" t="s">
        <v>35</v>
      </c>
      <c r="AX1787" s="11" t="s">
        <v>73</v>
      </c>
      <c r="AY1787" s="220" t="s">
        <v>141</v>
      </c>
    </row>
    <row r="1788" s="11" customFormat="1">
      <c r="B1788" s="210"/>
      <c r="C1788" s="211"/>
      <c r="D1788" s="212" t="s">
        <v>150</v>
      </c>
      <c r="E1788" s="213" t="s">
        <v>1</v>
      </c>
      <c r="F1788" s="214" t="s">
        <v>631</v>
      </c>
      <c r="G1788" s="211"/>
      <c r="H1788" s="213" t="s">
        <v>1</v>
      </c>
      <c r="I1788" s="215"/>
      <c r="J1788" s="211"/>
      <c r="K1788" s="211"/>
      <c r="L1788" s="216"/>
      <c r="M1788" s="217"/>
      <c r="N1788" s="218"/>
      <c r="O1788" s="218"/>
      <c r="P1788" s="218"/>
      <c r="Q1788" s="218"/>
      <c r="R1788" s="218"/>
      <c r="S1788" s="218"/>
      <c r="T1788" s="219"/>
      <c r="AT1788" s="220" t="s">
        <v>150</v>
      </c>
      <c r="AU1788" s="220" t="s">
        <v>80</v>
      </c>
      <c r="AV1788" s="11" t="s">
        <v>78</v>
      </c>
      <c r="AW1788" s="11" t="s">
        <v>35</v>
      </c>
      <c r="AX1788" s="11" t="s">
        <v>73</v>
      </c>
      <c r="AY1788" s="220" t="s">
        <v>141</v>
      </c>
    </row>
    <row r="1789" s="11" customFormat="1">
      <c r="B1789" s="210"/>
      <c r="C1789" s="211"/>
      <c r="D1789" s="212" t="s">
        <v>150</v>
      </c>
      <c r="E1789" s="213" t="s">
        <v>1</v>
      </c>
      <c r="F1789" s="214" t="s">
        <v>1315</v>
      </c>
      <c r="G1789" s="211"/>
      <c r="H1789" s="213" t="s">
        <v>1</v>
      </c>
      <c r="I1789" s="215"/>
      <c r="J1789" s="211"/>
      <c r="K1789" s="211"/>
      <c r="L1789" s="216"/>
      <c r="M1789" s="217"/>
      <c r="N1789" s="218"/>
      <c r="O1789" s="218"/>
      <c r="P1789" s="218"/>
      <c r="Q1789" s="218"/>
      <c r="R1789" s="218"/>
      <c r="S1789" s="218"/>
      <c r="T1789" s="219"/>
      <c r="AT1789" s="220" t="s">
        <v>150</v>
      </c>
      <c r="AU1789" s="220" t="s">
        <v>80</v>
      </c>
      <c r="AV1789" s="11" t="s">
        <v>78</v>
      </c>
      <c r="AW1789" s="11" t="s">
        <v>35</v>
      </c>
      <c r="AX1789" s="11" t="s">
        <v>73</v>
      </c>
      <c r="AY1789" s="220" t="s">
        <v>141</v>
      </c>
    </row>
    <row r="1790" s="12" customFormat="1">
      <c r="B1790" s="221"/>
      <c r="C1790" s="222"/>
      <c r="D1790" s="212" t="s">
        <v>150</v>
      </c>
      <c r="E1790" s="223" t="s">
        <v>1</v>
      </c>
      <c r="F1790" s="224" t="s">
        <v>197</v>
      </c>
      <c r="G1790" s="222"/>
      <c r="H1790" s="225">
        <v>7</v>
      </c>
      <c r="I1790" s="226"/>
      <c r="J1790" s="222"/>
      <c r="K1790" s="222"/>
      <c r="L1790" s="227"/>
      <c r="M1790" s="228"/>
      <c r="N1790" s="229"/>
      <c r="O1790" s="229"/>
      <c r="P1790" s="229"/>
      <c r="Q1790" s="229"/>
      <c r="R1790" s="229"/>
      <c r="S1790" s="229"/>
      <c r="T1790" s="230"/>
      <c r="AT1790" s="231" t="s">
        <v>150</v>
      </c>
      <c r="AU1790" s="231" t="s">
        <v>80</v>
      </c>
      <c r="AV1790" s="12" t="s">
        <v>80</v>
      </c>
      <c r="AW1790" s="12" t="s">
        <v>35</v>
      </c>
      <c r="AX1790" s="12" t="s">
        <v>78</v>
      </c>
      <c r="AY1790" s="231" t="s">
        <v>141</v>
      </c>
    </row>
    <row r="1791" s="1" customFormat="1" ht="14.4" customHeight="1">
      <c r="B1791" s="37"/>
      <c r="C1791" s="198" t="s">
        <v>1586</v>
      </c>
      <c r="D1791" s="198" t="s">
        <v>143</v>
      </c>
      <c r="E1791" s="199" t="s">
        <v>1587</v>
      </c>
      <c r="F1791" s="200" t="s">
        <v>1588</v>
      </c>
      <c r="G1791" s="201" t="s">
        <v>891</v>
      </c>
      <c r="H1791" s="202">
        <v>1</v>
      </c>
      <c r="I1791" s="203"/>
      <c r="J1791" s="204">
        <f>ROUND(I1791*H1791,2)</f>
        <v>0</v>
      </c>
      <c r="K1791" s="200" t="s">
        <v>1</v>
      </c>
      <c r="L1791" s="42"/>
      <c r="M1791" s="205" t="s">
        <v>1</v>
      </c>
      <c r="N1791" s="206" t="s">
        <v>44</v>
      </c>
      <c r="O1791" s="78"/>
      <c r="P1791" s="207">
        <f>O1791*H1791</f>
        <v>0</v>
      </c>
      <c r="Q1791" s="207">
        <v>0</v>
      </c>
      <c r="R1791" s="207">
        <f>Q1791*H1791</f>
        <v>0</v>
      </c>
      <c r="S1791" s="207">
        <v>0</v>
      </c>
      <c r="T1791" s="208">
        <f>S1791*H1791</f>
        <v>0</v>
      </c>
      <c r="AR1791" s="16" t="s">
        <v>148</v>
      </c>
      <c r="AT1791" s="16" t="s">
        <v>143</v>
      </c>
      <c r="AU1791" s="16" t="s">
        <v>80</v>
      </c>
      <c r="AY1791" s="16" t="s">
        <v>141</v>
      </c>
      <c r="BE1791" s="209">
        <f>IF(N1791="základní",J1791,0)</f>
        <v>0</v>
      </c>
      <c r="BF1791" s="209">
        <f>IF(N1791="snížená",J1791,0)</f>
        <v>0</v>
      </c>
      <c r="BG1791" s="209">
        <f>IF(N1791="zákl. přenesená",J1791,0)</f>
        <v>0</v>
      </c>
      <c r="BH1791" s="209">
        <f>IF(N1791="sníž. přenesená",J1791,0)</f>
        <v>0</v>
      </c>
      <c r="BI1791" s="209">
        <f>IF(N1791="nulová",J1791,0)</f>
        <v>0</v>
      </c>
      <c r="BJ1791" s="16" t="s">
        <v>78</v>
      </c>
      <c r="BK1791" s="209">
        <f>ROUND(I1791*H1791,2)</f>
        <v>0</v>
      </c>
      <c r="BL1791" s="16" t="s">
        <v>148</v>
      </c>
      <c r="BM1791" s="16" t="s">
        <v>1589</v>
      </c>
    </row>
    <row r="1792" s="11" customFormat="1">
      <c r="B1792" s="210"/>
      <c r="C1792" s="211"/>
      <c r="D1792" s="212" t="s">
        <v>150</v>
      </c>
      <c r="E1792" s="213" t="s">
        <v>1</v>
      </c>
      <c r="F1792" s="214" t="s">
        <v>629</v>
      </c>
      <c r="G1792" s="211"/>
      <c r="H1792" s="213" t="s">
        <v>1</v>
      </c>
      <c r="I1792" s="215"/>
      <c r="J1792" s="211"/>
      <c r="K1792" s="211"/>
      <c r="L1792" s="216"/>
      <c r="M1792" s="217"/>
      <c r="N1792" s="218"/>
      <c r="O1792" s="218"/>
      <c r="P1792" s="218"/>
      <c r="Q1792" s="218"/>
      <c r="R1792" s="218"/>
      <c r="S1792" s="218"/>
      <c r="T1792" s="219"/>
      <c r="AT1792" s="220" t="s">
        <v>150</v>
      </c>
      <c r="AU1792" s="220" t="s">
        <v>80</v>
      </c>
      <c r="AV1792" s="11" t="s">
        <v>78</v>
      </c>
      <c r="AW1792" s="11" t="s">
        <v>35</v>
      </c>
      <c r="AX1792" s="11" t="s">
        <v>73</v>
      </c>
      <c r="AY1792" s="220" t="s">
        <v>141</v>
      </c>
    </row>
    <row r="1793" s="11" customFormat="1">
      <c r="B1793" s="210"/>
      <c r="C1793" s="211"/>
      <c r="D1793" s="212" t="s">
        <v>150</v>
      </c>
      <c r="E1793" s="213" t="s">
        <v>1</v>
      </c>
      <c r="F1793" s="214" t="s">
        <v>630</v>
      </c>
      <c r="G1793" s="211"/>
      <c r="H1793" s="213" t="s">
        <v>1</v>
      </c>
      <c r="I1793" s="215"/>
      <c r="J1793" s="211"/>
      <c r="K1793" s="211"/>
      <c r="L1793" s="216"/>
      <c r="M1793" s="217"/>
      <c r="N1793" s="218"/>
      <c r="O1793" s="218"/>
      <c r="P1793" s="218"/>
      <c r="Q1793" s="218"/>
      <c r="R1793" s="218"/>
      <c r="S1793" s="218"/>
      <c r="T1793" s="219"/>
      <c r="AT1793" s="220" t="s">
        <v>150</v>
      </c>
      <c r="AU1793" s="220" t="s">
        <v>80</v>
      </c>
      <c r="AV1793" s="11" t="s">
        <v>78</v>
      </c>
      <c r="AW1793" s="11" t="s">
        <v>35</v>
      </c>
      <c r="AX1793" s="11" t="s">
        <v>73</v>
      </c>
      <c r="AY1793" s="220" t="s">
        <v>141</v>
      </c>
    </row>
    <row r="1794" s="11" customFormat="1">
      <c r="B1794" s="210"/>
      <c r="C1794" s="211"/>
      <c r="D1794" s="212" t="s">
        <v>150</v>
      </c>
      <c r="E1794" s="213" t="s">
        <v>1</v>
      </c>
      <c r="F1794" s="214" t="s">
        <v>1313</v>
      </c>
      <c r="G1794" s="211"/>
      <c r="H1794" s="213" t="s">
        <v>1</v>
      </c>
      <c r="I1794" s="215"/>
      <c r="J1794" s="211"/>
      <c r="K1794" s="211"/>
      <c r="L1794" s="216"/>
      <c r="M1794" s="217"/>
      <c r="N1794" s="218"/>
      <c r="O1794" s="218"/>
      <c r="P1794" s="218"/>
      <c r="Q1794" s="218"/>
      <c r="R1794" s="218"/>
      <c r="S1794" s="218"/>
      <c r="T1794" s="219"/>
      <c r="AT1794" s="220" t="s">
        <v>150</v>
      </c>
      <c r="AU1794" s="220" t="s">
        <v>80</v>
      </c>
      <c r="AV1794" s="11" t="s">
        <v>78</v>
      </c>
      <c r="AW1794" s="11" t="s">
        <v>35</v>
      </c>
      <c r="AX1794" s="11" t="s">
        <v>73</v>
      </c>
      <c r="AY1794" s="220" t="s">
        <v>141</v>
      </c>
    </row>
    <row r="1795" s="11" customFormat="1">
      <c r="B1795" s="210"/>
      <c r="C1795" s="211"/>
      <c r="D1795" s="212" t="s">
        <v>150</v>
      </c>
      <c r="E1795" s="213" t="s">
        <v>1</v>
      </c>
      <c r="F1795" s="214" t="s">
        <v>1314</v>
      </c>
      <c r="G1795" s="211"/>
      <c r="H1795" s="213" t="s">
        <v>1</v>
      </c>
      <c r="I1795" s="215"/>
      <c r="J1795" s="211"/>
      <c r="K1795" s="211"/>
      <c r="L1795" s="216"/>
      <c r="M1795" s="217"/>
      <c r="N1795" s="218"/>
      <c r="O1795" s="218"/>
      <c r="P1795" s="218"/>
      <c r="Q1795" s="218"/>
      <c r="R1795" s="218"/>
      <c r="S1795" s="218"/>
      <c r="T1795" s="219"/>
      <c r="AT1795" s="220" t="s">
        <v>150</v>
      </c>
      <c r="AU1795" s="220" t="s">
        <v>80</v>
      </c>
      <c r="AV1795" s="11" t="s">
        <v>78</v>
      </c>
      <c r="AW1795" s="11" t="s">
        <v>35</v>
      </c>
      <c r="AX1795" s="11" t="s">
        <v>73</v>
      </c>
      <c r="AY1795" s="220" t="s">
        <v>141</v>
      </c>
    </row>
    <row r="1796" s="11" customFormat="1">
      <c r="B1796" s="210"/>
      <c r="C1796" s="211"/>
      <c r="D1796" s="212" t="s">
        <v>150</v>
      </c>
      <c r="E1796" s="213" t="s">
        <v>1</v>
      </c>
      <c r="F1796" s="214" t="s">
        <v>631</v>
      </c>
      <c r="G1796" s="211"/>
      <c r="H1796" s="213" t="s">
        <v>1</v>
      </c>
      <c r="I1796" s="215"/>
      <c r="J1796" s="211"/>
      <c r="K1796" s="211"/>
      <c r="L1796" s="216"/>
      <c r="M1796" s="217"/>
      <c r="N1796" s="218"/>
      <c r="O1796" s="218"/>
      <c r="P1796" s="218"/>
      <c r="Q1796" s="218"/>
      <c r="R1796" s="218"/>
      <c r="S1796" s="218"/>
      <c r="T1796" s="219"/>
      <c r="AT1796" s="220" t="s">
        <v>150</v>
      </c>
      <c r="AU1796" s="220" t="s">
        <v>80</v>
      </c>
      <c r="AV1796" s="11" t="s">
        <v>78</v>
      </c>
      <c r="AW1796" s="11" t="s">
        <v>35</v>
      </c>
      <c r="AX1796" s="11" t="s">
        <v>73</v>
      </c>
      <c r="AY1796" s="220" t="s">
        <v>141</v>
      </c>
    </row>
    <row r="1797" s="11" customFormat="1">
      <c r="B1797" s="210"/>
      <c r="C1797" s="211"/>
      <c r="D1797" s="212" t="s">
        <v>150</v>
      </c>
      <c r="E1797" s="213" t="s">
        <v>1</v>
      </c>
      <c r="F1797" s="214" t="s">
        <v>1315</v>
      </c>
      <c r="G1797" s="211"/>
      <c r="H1797" s="213" t="s">
        <v>1</v>
      </c>
      <c r="I1797" s="215"/>
      <c r="J1797" s="211"/>
      <c r="K1797" s="211"/>
      <c r="L1797" s="216"/>
      <c r="M1797" s="217"/>
      <c r="N1797" s="218"/>
      <c r="O1797" s="218"/>
      <c r="P1797" s="218"/>
      <c r="Q1797" s="218"/>
      <c r="R1797" s="218"/>
      <c r="S1797" s="218"/>
      <c r="T1797" s="219"/>
      <c r="AT1797" s="220" t="s">
        <v>150</v>
      </c>
      <c r="AU1797" s="220" t="s">
        <v>80</v>
      </c>
      <c r="AV1797" s="11" t="s">
        <v>78</v>
      </c>
      <c r="AW1797" s="11" t="s">
        <v>35</v>
      </c>
      <c r="AX1797" s="11" t="s">
        <v>73</v>
      </c>
      <c r="AY1797" s="220" t="s">
        <v>141</v>
      </c>
    </row>
    <row r="1798" s="12" customFormat="1">
      <c r="B1798" s="221"/>
      <c r="C1798" s="222"/>
      <c r="D1798" s="212" t="s">
        <v>150</v>
      </c>
      <c r="E1798" s="223" t="s">
        <v>1</v>
      </c>
      <c r="F1798" s="224" t="s">
        <v>78</v>
      </c>
      <c r="G1798" s="222"/>
      <c r="H1798" s="225">
        <v>1</v>
      </c>
      <c r="I1798" s="226"/>
      <c r="J1798" s="222"/>
      <c r="K1798" s="222"/>
      <c r="L1798" s="227"/>
      <c r="M1798" s="228"/>
      <c r="N1798" s="229"/>
      <c r="O1798" s="229"/>
      <c r="P1798" s="229"/>
      <c r="Q1798" s="229"/>
      <c r="R1798" s="229"/>
      <c r="S1798" s="229"/>
      <c r="T1798" s="230"/>
      <c r="AT1798" s="231" t="s">
        <v>150</v>
      </c>
      <c r="AU1798" s="231" t="s">
        <v>80</v>
      </c>
      <c r="AV1798" s="12" t="s">
        <v>80</v>
      </c>
      <c r="AW1798" s="12" t="s">
        <v>35</v>
      </c>
      <c r="AX1798" s="12" t="s">
        <v>78</v>
      </c>
      <c r="AY1798" s="231" t="s">
        <v>141</v>
      </c>
    </row>
    <row r="1799" s="1" customFormat="1" ht="14.4" customHeight="1">
      <c r="B1799" s="37"/>
      <c r="C1799" s="198" t="s">
        <v>1590</v>
      </c>
      <c r="D1799" s="198" t="s">
        <v>143</v>
      </c>
      <c r="E1799" s="199" t="s">
        <v>1591</v>
      </c>
      <c r="F1799" s="200" t="s">
        <v>1592</v>
      </c>
      <c r="G1799" s="201" t="s">
        <v>891</v>
      </c>
      <c r="H1799" s="202">
        <v>1</v>
      </c>
      <c r="I1799" s="203"/>
      <c r="J1799" s="204">
        <f>ROUND(I1799*H1799,2)</f>
        <v>0</v>
      </c>
      <c r="K1799" s="200" t="s">
        <v>1</v>
      </c>
      <c r="L1799" s="42"/>
      <c r="M1799" s="205" t="s">
        <v>1</v>
      </c>
      <c r="N1799" s="206" t="s">
        <v>44</v>
      </c>
      <c r="O1799" s="78"/>
      <c r="P1799" s="207">
        <f>O1799*H1799</f>
        <v>0</v>
      </c>
      <c r="Q1799" s="207">
        <v>0</v>
      </c>
      <c r="R1799" s="207">
        <f>Q1799*H1799</f>
        <v>0</v>
      </c>
      <c r="S1799" s="207">
        <v>0</v>
      </c>
      <c r="T1799" s="208">
        <f>S1799*H1799</f>
        <v>0</v>
      </c>
      <c r="AR1799" s="16" t="s">
        <v>148</v>
      </c>
      <c r="AT1799" s="16" t="s">
        <v>143</v>
      </c>
      <c r="AU1799" s="16" t="s">
        <v>80</v>
      </c>
      <c r="AY1799" s="16" t="s">
        <v>141</v>
      </c>
      <c r="BE1799" s="209">
        <f>IF(N1799="základní",J1799,0)</f>
        <v>0</v>
      </c>
      <c r="BF1799" s="209">
        <f>IF(N1799="snížená",J1799,0)</f>
        <v>0</v>
      </c>
      <c r="BG1799" s="209">
        <f>IF(N1799="zákl. přenesená",J1799,0)</f>
        <v>0</v>
      </c>
      <c r="BH1799" s="209">
        <f>IF(N1799="sníž. přenesená",J1799,0)</f>
        <v>0</v>
      </c>
      <c r="BI1799" s="209">
        <f>IF(N1799="nulová",J1799,0)</f>
        <v>0</v>
      </c>
      <c r="BJ1799" s="16" t="s">
        <v>78</v>
      </c>
      <c r="BK1799" s="209">
        <f>ROUND(I1799*H1799,2)</f>
        <v>0</v>
      </c>
      <c r="BL1799" s="16" t="s">
        <v>148</v>
      </c>
      <c r="BM1799" s="16" t="s">
        <v>1593</v>
      </c>
    </row>
    <row r="1800" s="11" customFormat="1">
      <c r="B1800" s="210"/>
      <c r="C1800" s="211"/>
      <c r="D1800" s="212" t="s">
        <v>150</v>
      </c>
      <c r="E1800" s="213" t="s">
        <v>1</v>
      </c>
      <c r="F1800" s="214" t="s">
        <v>629</v>
      </c>
      <c r="G1800" s="211"/>
      <c r="H1800" s="213" t="s">
        <v>1</v>
      </c>
      <c r="I1800" s="215"/>
      <c r="J1800" s="211"/>
      <c r="K1800" s="211"/>
      <c r="L1800" s="216"/>
      <c r="M1800" s="217"/>
      <c r="N1800" s="218"/>
      <c r="O1800" s="218"/>
      <c r="P1800" s="218"/>
      <c r="Q1800" s="218"/>
      <c r="R1800" s="218"/>
      <c r="S1800" s="218"/>
      <c r="T1800" s="219"/>
      <c r="AT1800" s="220" t="s">
        <v>150</v>
      </c>
      <c r="AU1800" s="220" t="s">
        <v>80</v>
      </c>
      <c r="AV1800" s="11" t="s">
        <v>78</v>
      </c>
      <c r="AW1800" s="11" t="s">
        <v>35</v>
      </c>
      <c r="AX1800" s="11" t="s">
        <v>73</v>
      </c>
      <c r="AY1800" s="220" t="s">
        <v>141</v>
      </c>
    </row>
    <row r="1801" s="11" customFormat="1">
      <c r="B1801" s="210"/>
      <c r="C1801" s="211"/>
      <c r="D1801" s="212" t="s">
        <v>150</v>
      </c>
      <c r="E1801" s="213" t="s">
        <v>1</v>
      </c>
      <c r="F1801" s="214" t="s">
        <v>630</v>
      </c>
      <c r="G1801" s="211"/>
      <c r="H1801" s="213" t="s">
        <v>1</v>
      </c>
      <c r="I1801" s="215"/>
      <c r="J1801" s="211"/>
      <c r="K1801" s="211"/>
      <c r="L1801" s="216"/>
      <c r="M1801" s="217"/>
      <c r="N1801" s="218"/>
      <c r="O1801" s="218"/>
      <c r="P1801" s="218"/>
      <c r="Q1801" s="218"/>
      <c r="R1801" s="218"/>
      <c r="S1801" s="218"/>
      <c r="T1801" s="219"/>
      <c r="AT1801" s="220" t="s">
        <v>150</v>
      </c>
      <c r="AU1801" s="220" t="s">
        <v>80</v>
      </c>
      <c r="AV1801" s="11" t="s">
        <v>78</v>
      </c>
      <c r="AW1801" s="11" t="s">
        <v>35</v>
      </c>
      <c r="AX1801" s="11" t="s">
        <v>73</v>
      </c>
      <c r="AY1801" s="220" t="s">
        <v>141</v>
      </c>
    </row>
    <row r="1802" s="11" customFormat="1">
      <c r="B1802" s="210"/>
      <c r="C1802" s="211"/>
      <c r="D1802" s="212" t="s">
        <v>150</v>
      </c>
      <c r="E1802" s="213" t="s">
        <v>1</v>
      </c>
      <c r="F1802" s="214" t="s">
        <v>1313</v>
      </c>
      <c r="G1802" s="211"/>
      <c r="H1802" s="213" t="s">
        <v>1</v>
      </c>
      <c r="I1802" s="215"/>
      <c r="J1802" s="211"/>
      <c r="K1802" s="211"/>
      <c r="L1802" s="216"/>
      <c r="M1802" s="217"/>
      <c r="N1802" s="218"/>
      <c r="O1802" s="218"/>
      <c r="P1802" s="218"/>
      <c r="Q1802" s="218"/>
      <c r="R1802" s="218"/>
      <c r="S1802" s="218"/>
      <c r="T1802" s="219"/>
      <c r="AT1802" s="220" t="s">
        <v>150</v>
      </c>
      <c r="AU1802" s="220" t="s">
        <v>80</v>
      </c>
      <c r="AV1802" s="11" t="s">
        <v>78</v>
      </c>
      <c r="AW1802" s="11" t="s">
        <v>35</v>
      </c>
      <c r="AX1802" s="11" t="s">
        <v>73</v>
      </c>
      <c r="AY1802" s="220" t="s">
        <v>141</v>
      </c>
    </row>
    <row r="1803" s="11" customFormat="1">
      <c r="B1803" s="210"/>
      <c r="C1803" s="211"/>
      <c r="D1803" s="212" t="s">
        <v>150</v>
      </c>
      <c r="E1803" s="213" t="s">
        <v>1</v>
      </c>
      <c r="F1803" s="214" t="s">
        <v>1314</v>
      </c>
      <c r="G1803" s="211"/>
      <c r="H1803" s="213" t="s">
        <v>1</v>
      </c>
      <c r="I1803" s="215"/>
      <c r="J1803" s="211"/>
      <c r="K1803" s="211"/>
      <c r="L1803" s="216"/>
      <c r="M1803" s="217"/>
      <c r="N1803" s="218"/>
      <c r="O1803" s="218"/>
      <c r="P1803" s="218"/>
      <c r="Q1803" s="218"/>
      <c r="R1803" s="218"/>
      <c r="S1803" s="218"/>
      <c r="T1803" s="219"/>
      <c r="AT1803" s="220" t="s">
        <v>150</v>
      </c>
      <c r="AU1803" s="220" t="s">
        <v>80</v>
      </c>
      <c r="AV1803" s="11" t="s">
        <v>78</v>
      </c>
      <c r="AW1803" s="11" t="s">
        <v>35</v>
      </c>
      <c r="AX1803" s="11" t="s">
        <v>73</v>
      </c>
      <c r="AY1803" s="220" t="s">
        <v>141</v>
      </c>
    </row>
    <row r="1804" s="11" customFormat="1">
      <c r="B1804" s="210"/>
      <c r="C1804" s="211"/>
      <c r="D1804" s="212" t="s">
        <v>150</v>
      </c>
      <c r="E1804" s="213" t="s">
        <v>1</v>
      </c>
      <c r="F1804" s="214" t="s">
        <v>631</v>
      </c>
      <c r="G1804" s="211"/>
      <c r="H1804" s="213" t="s">
        <v>1</v>
      </c>
      <c r="I1804" s="215"/>
      <c r="J1804" s="211"/>
      <c r="K1804" s="211"/>
      <c r="L1804" s="216"/>
      <c r="M1804" s="217"/>
      <c r="N1804" s="218"/>
      <c r="O1804" s="218"/>
      <c r="P1804" s="218"/>
      <c r="Q1804" s="218"/>
      <c r="R1804" s="218"/>
      <c r="S1804" s="218"/>
      <c r="T1804" s="219"/>
      <c r="AT1804" s="220" t="s">
        <v>150</v>
      </c>
      <c r="AU1804" s="220" t="s">
        <v>80</v>
      </c>
      <c r="AV1804" s="11" t="s">
        <v>78</v>
      </c>
      <c r="AW1804" s="11" t="s">
        <v>35</v>
      </c>
      <c r="AX1804" s="11" t="s">
        <v>73</v>
      </c>
      <c r="AY1804" s="220" t="s">
        <v>141</v>
      </c>
    </row>
    <row r="1805" s="11" customFormat="1">
      <c r="B1805" s="210"/>
      <c r="C1805" s="211"/>
      <c r="D1805" s="212" t="s">
        <v>150</v>
      </c>
      <c r="E1805" s="213" t="s">
        <v>1</v>
      </c>
      <c r="F1805" s="214" t="s">
        <v>1315</v>
      </c>
      <c r="G1805" s="211"/>
      <c r="H1805" s="213" t="s">
        <v>1</v>
      </c>
      <c r="I1805" s="215"/>
      <c r="J1805" s="211"/>
      <c r="K1805" s="211"/>
      <c r="L1805" s="216"/>
      <c r="M1805" s="217"/>
      <c r="N1805" s="218"/>
      <c r="O1805" s="218"/>
      <c r="P1805" s="218"/>
      <c r="Q1805" s="218"/>
      <c r="R1805" s="218"/>
      <c r="S1805" s="218"/>
      <c r="T1805" s="219"/>
      <c r="AT1805" s="220" t="s">
        <v>150</v>
      </c>
      <c r="AU1805" s="220" t="s">
        <v>80</v>
      </c>
      <c r="AV1805" s="11" t="s">
        <v>78</v>
      </c>
      <c r="AW1805" s="11" t="s">
        <v>35</v>
      </c>
      <c r="AX1805" s="11" t="s">
        <v>73</v>
      </c>
      <c r="AY1805" s="220" t="s">
        <v>141</v>
      </c>
    </row>
    <row r="1806" s="12" customFormat="1">
      <c r="B1806" s="221"/>
      <c r="C1806" s="222"/>
      <c r="D1806" s="212" t="s">
        <v>150</v>
      </c>
      <c r="E1806" s="223" t="s">
        <v>1</v>
      </c>
      <c r="F1806" s="224" t="s">
        <v>78</v>
      </c>
      <c r="G1806" s="222"/>
      <c r="H1806" s="225">
        <v>1</v>
      </c>
      <c r="I1806" s="226"/>
      <c r="J1806" s="222"/>
      <c r="K1806" s="222"/>
      <c r="L1806" s="227"/>
      <c r="M1806" s="228"/>
      <c r="N1806" s="229"/>
      <c r="O1806" s="229"/>
      <c r="P1806" s="229"/>
      <c r="Q1806" s="229"/>
      <c r="R1806" s="229"/>
      <c r="S1806" s="229"/>
      <c r="T1806" s="230"/>
      <c r="AT1806" s="231" t="s">
        <v>150</v>
      </c>
      <c r="AU1806" s="231" t="s">
        <v>80</v>
      </c>
      <c r="AV1806" s="12" t="s">
        <v>80</v>
      </c>
      <c r="AW1806" s="12" t="s">
        <v>35</v>
      </c>
      <c r="AX1806" s="12" t="s">
        <v>78</v>
      </c>
      <c r="AY1806" s="231" t="s">
        <v>141</v>
      </c>
    </row>
    <row r="1807" s="1" customFormat="1" ht="14.4" customHeight="1">
      <c r="B1807" s="37"/>
      <c r="C1807" s="198" t="s">
        <v>1594</v>
      </c>
      <c r="D1807" s="198" t="s">
        <v>143</v>
      </c>
      <c r="E1807" s="199" t="s">
        <v>1595</v>
      </c>
      <c r="F1807" s="200" t="s">
        <v>1596</v>
      </c>
      <c r="G1807" s="201" t="s">
        <v>891</v>
      </c>
      <c r="H1807" s="202">
        <v>1</v>
      </c>
      <c r="I1807" s="203"/>
      <c r="J1807" s="204">
        <f>ROUND(I1807*H1807,2)</f>
        <v>0</v>
      </c>
      <c r="K1807" s="200" t="s">
        <v>1</v>
      </c>
      <c r="L1807" s="42"/>
      <c r="M1807" s="205" t="s">
        <v>1</v>
      </c>
      <c r="N1807" s="206" t="s">
        <v>44</v>
      </c>
      <c r="O1807" s="78"/>
      <c r="P1807" s="207">
        <f>O1807*H1807</f>
        <v>0</v>
      </c>
      <c r="Q1807" s="207">
        <v>0</v>
      </c>
      <c r="R1807" s="207">
        <f>Q1807*H1807</f>
        <v>0</v>
      </c>
      <c r="S1807" s="207">
        <v>0</v>
      </c>
      <c r="T1807" s="208">
        <f>S1807*H1807</f>
        <v>0</v>
      </c>
      <c r="AR1807" s="16" t="s">
        <v>148</v>
      </c>
      <c r="AT1807" s="16" t="s">
        <v>143</v>
      </c>
      <c r="AU1807" s="16" t="s">
        <v>80</v>
      </c>
      <c r="AY1807" s="16" t="s">
        <v>141</v>
      </c>
      <c r="BE1807" s="209">
        <f>IF(N1807="základní",J1807,0)</f>
        <v>0</v>
      </c>
      <c r="BF1807" s="209">
        <f>IF(N1807="snížená",J1807,0)</f>
        <v>0</v>
      </c>
      <c r="BG1807" s="209">
        <f>IF(N1807="zákl. přenesená",J1807,0)</f>
        <v>0</v>
      </c>
      <c r="BH1807" s="209">
        <f>IF(N1807="sníž. přenesená",J1807,0)</f>
        <v>0</v>
      </c>
      <c r="BI1807" s="209">
        <f>IF(N1807="nulová",J1807,0)</f>
        <v>0</v>
      </c>
      <c r="BJ1807" s="16" t="s">
        <v>78</v>
      </c>
      <c r="BK1807" s="209">
        <f>ROUND(I1807*H1807,2)</f>
        <v>0</v>
      </c>
      <c r="BL1807" s="16" t="s">
        <v>148</v>
      </c>
      <c r="BM1807" s="16" t="s">
        <v>1597</v>
      </c>
    </row>
    <row r="1808" s="11" customFormat="1">
      <c r="B1808" s="210"/>
      <c r="C1808" s="211"/>
      <c r="D1808" s="212" t="s">
        <v>150</v>
      </c>
      <c r="E1808" s="213" t="s">
        <v>1</v>
      </c>
      <c r="F1808" s="214" t="s">
        <v>629</v>
      </c>
      <c r="G1808" s="211"/>
      <c r="H1808" s="213" t="s">
        <v>1</v>
      </c>
      <c r="I1808" s="215"/>
      <c r="J1808" s="211"/>
      <c r="K1808" s="211"/>
      <c r="L1808" s="216"/>
      <c r="M1808" s="217"/>
      <c r="N1808" s="218"/>
      <c r="O1808" s="218"/>
      <c r="P1808" s="218"/>
      <c r="Q1808" s="218"/>
      <c r="R1808" s="218"/>
      <c r="S1808" s="218"/>
      <c r="T1808" s="219"/>
      <c r="AT1808" s="220" t="s">
        <v>150</v>
      </c>
      <c r="AU1808" s="220" t="s">
        <v>80</v>
      </c>
      <c r="AV1808" s="11" t="s">
        <v>78</v>
      </c>
      <c r="AW1808" s="11" t="s">
        <v>35</v>
      </c>
      <c r="AX1808" s="11" t="s">
        <v>73</v>
      </c>
      <c r="AY1808" s="220" t="s">
        <v>141</v>
      </c>
    </row>
    <row r="1809" s="11" customFormat="1">
      <c r="B1809" s="210"/>
      <c r="C1809" s="211"/>
      <c r="D1809" s="212" t="s">
        <v>150</v>
      </c>
      <c r="E1809" s="213" t="s">
        <v>1</v>
      </c>
      <c r="F1809" s="214" t="s">
        <v>630</v>
      </c>
      <c r="G1809" s="211"/>
      <c r="H1809" s="213" t="s">
        <v>1</v>
      </c>
      <c r="I1809" s="215"/>
      <c r="J1809" s="211"/>
      <c r="K1809" s="211"/>
      <c r="L1809" s="216"/>
      <c r="M1809" s="217"/>
      <c r="N1809" s="218"/>
      <c r="O1809" s="218"/>
      <c r="P1809" s="218"/>
      <c r="Q1809" s="218"/>
      <c r="R1809" s="218"/>
      <c r="S1809" s="218"/>
      <c r="T1809" s="219"/>
      <c r="AT1809" s="220" t="s">
        <v>150</v>
      </c>
      <c r="AU1809" s="220" t="s">
        <v>80</v>
      </c>
      <c r="AV1809" s="11" t="s">
        <v>78</v>
      </c>
      <c r="AW1809" s="11" t="s">
        <v>35</v>
      </c>
      <c r="AX1809" s="11" t="s">
        <v>73</v>
      </c>
      <c r="AY1809" s="220" t="s">
        <v>141</v>
      </c>
    </row>
    <row r="1810" s="11" customFormat="1">
      <c r="B1810" s="210"/>
      <c r="C1810" s="211"/>
      <c r="D1810" s="212" t="s">
        <v>150</v>
      </c>
      <c r="E1810" s="213" t="s">
        <v>1</v>
      </c>
      <c r="F1810" s="214" t="s">
        <v>1313</v>
      </c>
      <c r="G1810" s="211"/>
      <c r="H1810" s="213" t="s">
        <v>1</v>
      </c>
      <c r="I1810" s="215"/>
      <c r="J1810" s="211"/>
      <c r="K1810" s="211"/>
      <c r="L1810" s="216"/>
      <c r="M1810" s="217"/>
      <c r="N1810" s="218"/>
      <c r="O1810" s="218"/>
      <c r="P1810" s="218"/>
      <c r="Q1810" s="218"/>
      <c r="R1810" s="218"/>
      <c r="S1810" s="218"/>
      <c r="T1810" s="219"/>
      <c r="AT1810" s="220" t="s">
        <v>150</v>
      </c>
      <c r="AU1810" s="220" t="s">
        <v>80</v>
      </c>
      <c r="AV1810" s="11" t="s">
        <v>78</v>
      </c>
      <c r="AW1810" s="11" t="s">
        <v>35</v>
      </c>
      <c r="AX1810" s="11" t="s">
        <v>73</v>
      </c>
      <c r="AY1810" s="220" t="s">
        <v>141</v>
      </c>
    </row>
    <row r="1811" s="11" customFormat="1">
      <c r="B1811" s="210"/>
      <c r="C1811" s="211"/>
      <c r="D1811" s="212" t="s">
        <v>150</v>
      </c>
      <c r="E1811" s="213" t="s">
        <v>1</v>
      </c>
      <c r="F1811" s="214" t="s">
        <v>1314</v>
      </c>
      <c r="G1811" s="211"/>
      <c r="H1811" s="213" t="s">
        <v>1</v>
      </c>
      <c r="I1811" s="215"/>
      <c r="J1811" s="211"/>
      <c r="K1811" s="211"/>
      <c r="L1811" s="216"/>
      <c r="M1811" s="217"/>
      <c r="N1811" s="218"/>
      <c r="O1811" s="218"/>
      <c r="P1811" s="218"/>
      <c r="Q1811" s="218"/>
      <c r="R1811" s="218"/>
      <c r="S1811" s="218"/>
      <c r="T1811" s="219"/>
      <c r="AT1811" s="220" t="s">
        <v>150</v>
      </c>
      <c r="AU1811" s="220" t="s">
        <v>80</v>
      </c>
      <c r="AV1811" s="11" t="s">
        <v>78</v>
      </c>
      <c r="AW1811" s="11" t="s">
        <v>35</v>
      </c>
      <c r="AX1811" s="11" t="s">
        <v>73</v>
      </c>
      <c r="AY1811" s="220" t="s">
        <v>141</v>
      </c>
    </row>
    <row r="1812" s="11" customFormat="1">
      <c r="B1812" s="210"/>
      <c r="C1812" s="211"/>
      <c r="D1812" s="212" t="s">
        <v>150</v>
      </c>
      <c r="E1812" s="213" t="s">
        <v>1</v>
      </c>
      <c r="F1812" s="214" t="s">
        <v>631</v>
      </c>
      <c r="G1812" s="211"/>
      <c r="H1812" s="213" t="s">
        <v>1</v>
      </c>
      <c r="I1812" s="215"/>
      <c r="J1812" s="211"/>
      <c r="K1812" s="211"/>
      <c r="L1812" s="216"/>
      <c r="M1812" s="217"/>
      <c r="N1812" s="218"/>
      <c r="O1812" s="218"/>
      <c r="P1812" s="218"/>
      <c r="Q1812" s="218"/>
      <c r="R1812" s="218"/>
      <c r="S1812" s="218"/>
      <c r="T1812" s="219"/>
      <c r="AT1812" s="220" t="s">
        <v>150</v>
      </c>
      <c r="AU1812" s="220" t="s">
        <v>80</v>
      </c>
      <c r="AV1812" s="11" t="s">
        <v>78</v>
      </c>
      <c r="AW1812" s="11" t="s">
        <v>35</v>
      </c>
      <c r="AX1812" s="11" t="s">
        <v>73</v>
      </c>
      <c r="AY1812" s="220" t="s">
        <v>141</v>
      </c>
    </row>
    <row r="1813" s="11" customFormat="1">
      <c r="B1813" s="210"/>
      <c r="C1813" s="211"/>
      <c r="D1813" s="212" t="s">
        <v>150</v>
      </c>
      <c r="E1813" s="213" t="s">
        <v>1</v>
      </c>
      <c r="F1813" s="214" t="s">
        <v>1315</v>
      </c>
      <c r="G1813" s="211"/>
      <c r="H1813" s="213" t="s">
        <v>1</v>
      </c>
      <c r="I1813" s="215"/>
      <c r="J1813" s="211"/>
      <c r="K1813" s="211"/>
      <c r="L1813" s="216"/>
      <c r="M1813" s="217"/>
      <c r="N1813" s="218"/>
      <c r="O1813" s="218"/>
      <c r="P1813" s="218"/>
      <c r="Q1813" s="218"/>
      <c r="R1813" s="218"/>
      <c r="S1813" s="218"/>
      <c r="T1813" s="219"/>
      <c r="AT1813" s="220" t="s">
        <v>150</v>
      </c>
      <c r="AU1813" s="220" t="s">
        <v>80</v>
      </c>
      <c r="AV1813" s="11" t="s">
        <v>78</v>
      </c>
      <c r="AW1813" s="11" t="s">
        <v>35</v>
      </c>
      <c r="AX1813" s="11" t="s">
        <v>73</v>
      </c>
      <c r="AY1813" s="220" t="s">
        <v>141</v>
      </c>
    </row>
    <row r="1814" s="12" customFormat="1">
      <c r="B1814" s="221"/>
      <c r="C1814" s="222"/>
      <c r="D1814" s="212" t="s">
        <v>150</v>
      </c>
      <c r="E1814" s="223" t="s">
        <v>1</v>
      </c>
      <c r="F1814" s="224" t="s">
        <v>78</v>
      </c>
      <c r="G1814" s="222"/>
      <c r="H1814" s="225">
        <v>1</v>
      </c>
      <c r="I1814" s="226"/>
      <c r="J1814" s="222"/>
      <c r="K1814" s="222"/>
      <c r="L1814" s="227"/>
      <c r="M1814" s="228"/>
      <c r="N1814" s="229"/>
      <c r="O1814" s="229"/>
      <c r="P1814" s="229"/>
      <c r="Q1814" s="229"/>
      <c r="R1814" s="229"/>
      <c r="S1814" s="229"/>
      <c r="T1814" s="230"/>
      <c r="AT1814" s="231" t="s">
        <v>150</v>
      </c>
      <c r="AU1814" s="231" t="s">
        <v>80</v>
      </c>
      <c r="AV1814" s="12" t="s">
        <v>80</v>
      </c>
      <c r="AW1814" s="12" t="s">
        <v>35</v>
      </c>
      <c r="AX1814" s="12" t="s">
        <v>78</v>
      </c>
      <c r="AY1814" s="231" t="s">
        <v>141</v>
      </c>
    </row>
    <row r="1815" s="1" customFormat="1" ht="14.4" customHeight="1">
      <c r="B1815" s="37"/>
      <c r="C1815" s="198" t="s">
        <v>1598</v>
      </c>
      <c r="D1815" s="198" t="s">
        <v>143</v>
      </c>
      <c r="E1815" s="199" t="s">
        <v>1599</v>
      </c>
      <c r="F1815" s="200" t="s">
        <v>1600</v>
      </c>
      <c r="G1815" s="201" t="s">
        <v>479</v>
      </c>
      <c r="H1815" s="202">
        <v>1</v>
      </c>
      <c r="I1815" s="203"/>
      <c r="J1815" s="204">
        <f>ROUND(I1815*H1815,2)</f>
        <v>0</v>
      </c>
      <c r="K1815" s="200" t="s">
        <v>1</v>
      </c>
      <c r="L1815" s="42"/>
      <c r="M1815" s="205" t="s">
        <v>1</v>
      </c>
      <c r="N1815" s="206" t="s">
        <v>44</v>
      </c>
      <c r="O1815" s="78"/>
      <c r="P1815" s="207">
        <f>O1815*H1815</f>
        <v>0</v>
      </c>
      <c r="Q1815" s="207">
        <v>0</v>
      </c>
      <c r="R1815" s="207">
        <f>Q1815*H1815</f>
        <v>0</v>
      </c>
      <c r="S1815" s="207">
        <v>0</v>
      </c>
      <c r="T1815" s="208">
        <f>S1815*H1815</f>
        <v>0</v>
      </c>
      <c r="AR1815" s="16" t="s">
        <v>285</v>
      </c>
      <c r="AT1815" s="16" t="s">
        <v>143</v>
      </c>
      <c r="AU1815" s="16" t="s">
        <v>80</v>
      </c>
      <c r="AY1815" s="16" t="s">
        <v>141</v>
      </c>
      <c r="BE1815" s="209">
        <f>IF(N1815="základní",J1815,0)</f>
        <v>0</v>
      </c>
      <c r="BF1815" s="209">
        <f>IF(N1815="snížená",J1815,0)</f>
        <v>0</v>
      </c>
      <c r="BG1815" s="209">
        <f>IF(N1815="zákl. přenesená",J1815,0)</f>
        <v>0</v>
      </c>
      <c r="BH1815" s="209">
        <f>IF(N1815="sníž. přenesená",J1815,0)</f>
        <v>0</v>
      </c>
      <c r="BI1815" s="209">
        <f>IF(N1815="nulová",J1815,0)</f>
        <v>0</v>
      </c>
      <c r="BJ1815" s="16" t="s">
        <v>78</v>
      </c>
      <c r="BK1815" s="209">
        <f>ROUND(I1815*H1815,2)</f>
        <v>0</v>
      </c>
      <c r="BL1815" s="16" t="s">
        <v>285</v>
      </c>
      <c r="BM1815" s="16" t="s">
        <v>1601</v>
      </c>
    </row>
    <row r="1816" s="11" customFormat="1">
      <c r="B1816" s="210"/>
      <c r="C1816" s="211"/>
      <c r="D1816" s="212" t="s">
        <v>150</v>
      </c>
      <c r="E1816" s="213" t="s">
        <v>1</v>
      </c>
      <c r="F1816" s="214" t="s">
        <v>629</v>
      </c>
      <c r="G1816" s="211"/>
      <c r="H1816" s="213" t="s">
        <v>1</v>
      </c>
      <c r="I1816" s="215"/>
      <c r="J1816" s="211"/>
      <c r="K1816" s="211"/>
      <c r="L1816" s="216"/>
      <c r="M1816" s="217"/>
      <c r="N1816" s="218"/>
      <c r="O1816" s="218"/>
      <c r="P1816" s="218"/>
      <c r="Q1816" s="218"/>
      <c r="R1816" s="218"/>
      <c r="S1816" s="218"/>
      <c r="T1816" s="219"/>
      <c r="AT1816" s="220" t="s">
        <v>150</v>
      </c>
      <c r="AU1816" s="220" t="s">
        <v>80</v>
      </c>
      <c r="AV1816" s="11" t="s">
        <v>78</v>
      </c>
      <c r="AW1816" s="11" t="s">
        <v>35</v>
      </c>
      <c r="AX1816" s="11" t="s">
        <v>73</v>
      </c>
      <c r="AY1816" s="220" t="s">
        <v>141</v>
      </c>
    </row>
    <row r="1817" s="11" customFormat="1">
      <c r="B1817" s="210"/>
      <c r="C1817" s="211"/>
      <c r="D1817" s="212" t="s">
        <v>150</v>
      </c>
      <c r="E1817" s="213" t="s">
        <v>1</v>
      </c>
      <c r="F1817" s="214" t="s">
        <v>1313</v>
      </c>
      <c r="G1817" s="211"/>
      <c r="H1817" s="213" t="s">
        <v>1</v>
      </c>
      <c r="I1817" s="215"/>
      <c r="J1817" s="211"/>
      <c r="K1817" s="211"/>
      <c r="L1817" s="216"/>
      <c r="M1817" s="217"/>
      <c r="N1817" s="218"/>
      <c r="O1817" s="218"/>
      <c r="P1817" s="218"/>
      <c r="Q1817" s="218"/>
      <c r="R1817" s="218"/>
      <c r="S1817" s="218"/>
      <c r="T1817" s="219"/>
      <c r="AT1817" s="220" t="s">
        <v>150</v>
      </c>
      <c r="AU1817" s="220" t="s">
        <v>80</v>
      </c>
      <c r="AV1817" s="11" t="s">
        <v>78</v>
      </c>
      <c r="AW1817" s="11" t="s">
        <v>35</v>
      </c>
      <c r="AX1817" s="11" t="s">
        <v>73</v>
      </c>
      <c r="AY1817" s="220" t="s">
        <v>141</v>
      </c>
    </row>
    <row r="1818" s="11" customFormat="1">
      <c r="B1818" s="210"/>
      <c r="C1818" s="211"/>
      <c r="D1818" s="212" t="s">
        <v>150</v>
      </c>
      <c r="E1818" s="213" t="s">
        <v>1</v>
      </c>
      <c r="F1818" s="214" t="s">
        <v>631</v>
      </c>
      <c r="G1818" s="211"/>
      <c r="H1818" s="213" t="s">
        <v>1</v>
      </c>
      <c r="I1818" s="215"/>
      <c r="J1818" s="211"/>
      <c r="K1818" s="211"/>
      <c r="L1818" s="216"/>
      <c r="M1818" s="217"/>
      <c r="N1818" s="218"/>
      <c r="O1818" s="218"/>
      <c r="P1818" s="218"/>
      <c r="Q1818" s="218"/>
      <c r="R1818" s="218"/>
      <c r="S1818" s="218"/>
      <c r="T1818" s="219"/>
      <c r="AT1818" s="220" t="s">
        <v>150</v>
      </c>
      <c r="AU1818" s="220" t="s">
        <v>80</v>
      </c>
      <c r="AV1818" s="11" t="s">
        <v>78</v>
      </c>
      <c r="AW1818" s="11" t="s">
        <v>35</v>
      </c>
      <c r="AX1818" s="11" t="s">
        <v>73</v>
      </c>
      <c r="AY1818" s="220" t="s">
        <v>141</v>
      </c>
    </row>
    <row r="1819" s="12" customFormat="1">
      <c r="B1819" s="221"/>
      <c r="C1819" s="222"/>
      <c r="D1819" s="212" t="s">
        <v>150</v>
      </c>
      <c r="E1819" s="223" t="s">
        <v>1</v>
      </c>
      <c r="F1819" s="224" t="s">
        <v>78</v>
      </c>
      <c r="G1819" s="222"/>
      <c r="H1819" s="225">
        <v>1</v>
      </c>
      <c r="I1819" s="226"/>
      <c r="J1819" s="222"/>
      <c r="K1819" s="222"/>
      <c r="L1819" s="227"/>
      <c r="M1819" s="228"/>
      <c r="N1819" s="229"/>
      <c r="O1819" s="229"/>
      <c r="P1819" s="229"/>
      <c r="Q1819" s="229"/>
      <c r="R1819" s="229"/>
      <c r="S1819" s="229"/>
      <c r="T1819" s="230"/>
      <c r="AT1819" s="231" t="s">
        <v>150</v>
      </c>
      <c r="AU1819" s="231" t="s">
        <v>80</v>
      </c>
      <c r="AV1819" s="12" t="s">
        <v>80</v>
      </c>
      <c r="AW1819" s="12" t="s">
        <v>35</v>
      </c>
      <c r="AX1819" s="12" t="s">
        <v>78</v>
      </c>
      <c r="AY1819" s="231" t="s">
        <v>141</v>
      </c>
    </row>
    <row r="1820" s="1" customFormat="1" ht="14.4" customHeight="1">
      <c r="B1820" s="37"/>
      <c r="C1820" s="254" t="s">
        <v>1602</v>
      </c>
      <c r="D1820" s="254" t="s">
        <v>298</v>
      </c>
      <c r="E1820" s="255" t="s">
        <v>1603</v>
      </c>
      <c r="F1820" s="256" t="s">
        <v>1604</v>
      </c>
      <c r="G1820" s="257" t="s">
        <v>479</v>
      </c>
      <c r="H1820" s="258">
        <v>1</v>
      </c>
      <c r="I1820" s="259"/>
      <c r="J1820" s="260">
        <f>ROUND(I1820*H1820,2)</f>
        <v>0</v>
      </c>
      <c r="K1820" s="256" t="s">
        <v>147</v>
      </c>
      <c r="L1820" s="261"/>
      <c r="M1820" s="262" t="s">
        <v>1</v>
      </c>
      <c r="N1820" s="263" t="s">
        <v>44</v>
      </c>
      <c r="O1820" s="78"/>
      <c r="P1820" s="207">
        <f>O1820*H1820</f>
        <v>0</v>
      </c>
      <c r="Q1820" s="207">
        <v>0.00046999999999999999</v>
      </c>
      <c r="R1820" s="207">
        <f>Q1820*H1820</f>
        <v>0.00046999999999999999</v>
      </c>
      <c r="S1820" s="207">
        <v>0</v>
      </c>
      <c r="T1820" s="208">
        <f>S1820*H1820</f>
        <v>0</v>
      </c>
      <c r="AR1820" s="16" t="s">
        <v>422</v>
      </c>
      <c r="AT1820" s="16" t="s">
        <v>298</v>
      </c>
      <c r="AU1820" s="16" t="s">
        <v>80</v>
      </c>
      <c r="AY1820" s="16" t="s">
        <v>141</v>
      </c>
      <c r="BE1820" s="209">
        <f>IF(N1820="základní",J1820,0)</f>
        <v>0</v>
      </c>
      <c r="BF1820" s="209">
        <f>IF(N1820="snížená",J1820,0)</f>
        <v>0</v>
      </c>
      <c r="BG1820" s="209">
        <f>IF(N1820="zákl. přenesená",J1820,0)</f>
        <v>0</v>
      </c>
      <c r="BH1820" s="209">
        <f>IF(N1820="sníž. přenesená",J1820,0)</f>
        <v>0</v>
      </c>
      <c r="BI1820" s="209">
        <f>IF(N1820="nulová",J1820,0)</f>
        <v>0</v>
      </c>
      <c r="BJ1820" s="16" t="s">
        <v>78</v>
      </c>
      <c r="BK1820" s="209">
        <f>ROUND(I1820*H1820,2)</f>
        <v>0</v>
      </c>
      <c r="BL1820" s="16" t="s">
        <v>285</v>
      </c>
      <c r="BM1820" s="16" t="s">
        <v>1605</v>
      </c>
    </row>
    <row r="1821" s="12" customFormat="1">
      <c r="B1821" s="221"/>
      <c r="C1821" s="222"/>
      <c r="D1821" s="212" t="s">
        <v>150</v>
      </c>
      <c r="E1821" s="223" t="s">
        <v>1</v>
      </c>
      <c r="F1821" s="224" t="s">
        <v>1606</v>
      </c>
      <c r="G1821" s="222"/>
      <c r="H1821" s="225">
        <v>1</v>
      </c>
      <c r="I1821" s="226"/>
      <c r="J1821" s="222"/>
      <c r="K1821" s="222"/>
      <c r="L1821" s="227"/>
      <c r="M1821" s="228"/>
      <c r="N1821" s="229"/>
      <c r="O1821" s="229"/>
      <c r="P1821" s="229"/>
      <c r="Q1821" s="229"/>
      <c r="R1821" s="229"/>
      <c r="S1821" s="229"/>
      <c r="T1821" s="230"/>
      <c r="AT1821" s="231" t="s">
        <v>150</v>
      </c>
      <c r="AU1821" s="231" t="s">
        <v>80</v>
      </c>
      <c r="AV1821" s="12" t="s">
        <v>80</v>
      </c>
      <c r="AW1821" s="12" t="s">
        <v>35</v>
      </c>
      <c r="AX1821" s="12" t="s">
        <v>78</v>
      </c>
      <c r="AY1821" s="231" t="s">
        <v>141</v>
      </c>
    </row>
    <row r="1822" s="1" customFormat="1" ht="14.4" customHeight="1">
      <c r="B1822" s="37"/>
      <c r="C1822" s="198" t="s">
        <v>1607</v>
      </c>
      <c r="D1822" s="198" t="s">
        <v>143</v>
      </c>
      <c r="E1822" s="199" t="s">
        <v>1608</v>
      </c>
      <c r="F1822" s="200" t="s">
        <v>1609</v>
      </c>
      <c r="G1822" s="201" t="s">
        <v>760</v>
      </c>
      <c r="H1822" s="264"/>
      <c r="I1822" s="203"/>
      <c r="J1822" s="204">
        <f>ROUND(I1822*H1822,2)</f>
        <v>0</v>
      </c>
      <c r="K1822" s="200" t="s">
        <v>147</v>
      </c>
      <c r="L1822" s="42"/>
      <c r="M1822" s="205" t="s">
        <v>1</v>
      </c>
      <c r="N1822" s="206" t="s">
        <v>44</v>
      </c>
      <c r="O1822" s="78"/>
      <c r="P1822" s="207">
        <f>O1822*H1822</f>
        <v>0</v>
      </c>
      <c r="Q1822" s="207">
        <v>0</v>
      </c>
      <c r="R1822" s="207">
        <f>Q1822*H1822</f>
        <v>0</v>
      </c>
      <c r="S1822" s="207">
        <v>0</v>
      </c>
      <c r="T1822" s="208">
        <f>S1822*H1822</f>
        <v>0</v>
      </c>
      <c r="AR1822" s="16" t="s">
        <v>285</v>
      </c>
      <c r="AT1822" s="16" t="s">
        <v>143</v>
      </c>
      <c r="AU1822" s="16" t="s">
        <v>80</v>
      </c>
      <c r="AY1822" s="16" t="s">
        <v>141</v>
      </c>
      <c r="BE1822" s="209">
        <f>IF(N1822="základní",J1822,0)</f>
        <v>0</v>
      </c>
      <c r="BF1822" s="209">
        <f>IF(N1822="snížená",J1822,0)</f>
        <v>0</v>
      </c>
      <c r="BG1822" s="209">
        <f>IF(N1822="zákl. přenesená",J1822,0)</f>
        <v>0</v>
      </c>
      <c r="BH1822" s="209">
        <f>IF(N1822="sníž. přenesená",J1822,0)</f>
        <v>0</v>
      </c>
      <c r="BI1822" s="209">
        <f>IF(N1822="nulová",J1822,0)</f>
        <v>0</v>
      </c>
      <c r="BJ1822" s="16" t="s">
        <v>78</v>
      </c>
      <c r="BK1822" s="209">
        <f>ROUND(I1822*H1822,2)</f>
        <v>0</v>
      </c>
      <c r="BL1822" s="16" t="s">
        <v>285</v>
      </c>
      <c r="BM1822" s="16" t="s">
        <v>1610</v>
      </c>
    </row>
    <row r="1823" s="12" customFormat="1">
      <c r="B1823" s="221"/>
      <c r="C1823" s="222"/>
      <c r="D1823" s="212" t="s">
        <v>150</v>
      </c>
      <c r="E1823" s="223" t="s">
        <v>1</v>
      </c>
      <c r="F1823" s="224" t="s">
        <v>1611</v>
      </c>
      <c r="G1823" s="222"/>
      <c r="H1823" s="225">
        <v>3877.4000000000001</v>
      </c>
      <c r="I1823" s="226"/>
      <c r="J1823" s="222"/>
      <c r="K1823" s="222"/>
      <c r="L1823" s="227"/>
      <c r="M1823" s="228"/>
      <c r="N1823" s="229"/>
      <c r="O1823" s="229"/>
      <c r="P1823" s="229"/>
      <c r="Q1823" s="229"/>
      <c r="R1823" s="229"/>
      <c r="S1823" s="229"/>
      <c r="T1823" s="230"/>
      <c r="AT1823" s="231" t="s">
        <v>150</v>
      </c>
      <c r="AU1823" s="231" t="s">
        <v>80</v>
      </c>
      <c r="AV1823" s="12" t="s">
        <v>80</v>
      </c>
      <c r="AW1823" s="12" t="s">
        <v>35</v>
      </c>
      <c r="AX1823" s="12" t="s">
        <v>78</v>
      </c>
      <c r="AY1823" s="231" t="s">
        <v>141</v>
      </c>
    </row>
    <row r="1824" s="10" customFormat="1" ht="22.8" customHeight="1">
      <c r="B1824" s="182"/>
      <c r="C1824" s="183"/>
      <c r="D1824" s="184" t="s">
        <v>72</v>
      </c>
      <c r="E1824" s="196" t="s">
        <v>1612</v>
      </c>
      <c r="F1824" s="196" t="s">
        <v>1613</v>
      </c>
      <c r="G1824" s="183"/>
      <c r="H1824" s="183"/>
      <c r="I1824" s="186"/>
      <c r="J1824" s="197">
        <f>BK1824</f>
        <v>0</v>
      </c>
      <c r="K1824" s="183"/>
      <c r="L1824" s="188"/>
      <c r="M1824" s="189"/>
      <c r="N1824" s="190"/>
      <c r="O1824" s="190"/>
      <c r="P1824" s="191">
        <f>SUM(P1825:P1835)</f>
        <v>0</v>
      </c>
      <c r="Q1824" s="190"/>
      <c r="R1824" s="191">
        <f>SUM(R1825:R1835)</f>
        <v>0.065827540000000004</v>
      </c>
      <c r="S1824" s="190"/>
      <c r="T1824" s="192">
        <f>SUM(T1825:T1835)</f>
        <v>0.66670799999999997</v>
      </c>
      <c r="AR1824" s="193" t="s">
        <v>80</v>
      </c>
      <c r="AT1824" s="194" t="s">
        <v>72</v>
      </c>
      <c r="AU1824" s="194" t="s">
        <v>78</v>
      </c>
      <c r="AY1824" s="193" t="s">
        <v>141</v>
      </c>
      <c r="BK1824" s="195">
        <f>SUM(BK1825:BK1835)</f>
        <v>0</v>
      </c>
    </row>
    <row r="1825" s="1" customFormat="1" ht="14.4" customHeight="1">
      <c r="B1825" s="37"/>
      <c r="C1825" s="198" t="s">
        <v>1614</v>
      </c>
      <c r="D1825" s="198" t="s">
        <v>143</v>
      </c>
      <c r="E1825" s="199" t="s">
        <v>1615</v>
      </c>
      <c r="F1825" s="200" t="s">
        <v>1616</v>
      </c>
      <c r="G1825" s="201" t="s">
        <v>237</v>
      </c>
      <c r="H1825" s="202">
        <v>53.957000000000001</v>
      </c>
      <c r="I1825" s="203"/>
      <c r="J1825" s="204">
        <f>ROUND(I1825*H1825,2)</f>
        <v>0</v>
      </c>
      <c r="K1825" s="200" t="s">
        <v>1</v>
      </c>
      <c r="L1825" s="42"/>
      <c r="M1825" s="205" t="s">
        <v>1</v>
      </c>
      <c r="N1825" s="206" t="s">
        <v>44</v>
      </c>
      <c r="O1825" s="78"/>
      <c r="P1825" s="207">
        <f>O1825*H1825</f>
        <v>0</v>
      </c>
      <c r="Q1825" s="207">
        <v>0.00122</v>
      </c>
      <c r="R1825" s="207">
        <f>Q1825*H1825</f>
        <v>0.065827540000000004</v>
      </c>
      <c r="S1825" s="207">
        <v>0</v>
      </c>
      <c r="T1825" s="208">
        <f>S1825*H1825</f>
        <v>0</v>
      </c>
      <c r="AR1825" s="16" t="s">
        <v>285</v>
      </c>
      <c r="AT1825" s="16" t="s">
        <v>143</v>
      </c>
      <c r="AU1825" s="16" t="s">
        <v>80</v>
      </c>
      <c r="AY1825" s="16" t="s">
        <v>141</v>
      </c>
      <c r="BE1825" s="209">
        <f>IF(N1825="základní",J1825,0)</f>
        <v>0</v>
      </c>
      <c r="BF1825" s="209">
        <f>IF(N1825="snížená",J1825,0)</f>
        <v>0</v>
      </c>
      <c r="BG1825" s="209">
        <f>IF(N1825="zákl. přenesená",J1825,0)</f>
        <v>0</v>
      </c>
      <c r="BH1825" s="209">
        <f>IF(N1825="sníž. přenesená",J1825,0)</f>
        <v>0</v>
      </c>
      <c r="BI1825" s="209">
        <f>IF(N1825="nulová",J1825,0)</f>
        <v>0</v>
      </c>
      <c r="BJ1825" s="16" t="s">
        <v>78</v>
      </c>
      <c r="BK1825" s="209">
        <f>ROUND(I1825*H1825,2)</f>
        <v>0</v>
      </c>
      <c r="BL1825" s="16" t="s">
        <v>285</v>
      </c>
      <c r="BM1825" s="16" t="s">
        <v>1617</v>
      </c>
    </row>
    <row r="1826" s="11" customFormat="1">
      <c r="B1826" s="210"/>
      <c r="C1826" s="211"/>
      <c r="D1826" s="212" t="s">
        <v>150</v>
      </c>
      <c r="E1826" s="213" t="s">
        <v>1</v>
      </c>
      <c r="F1826" s="214" t="s">
        <v>216</v>
      </c>
      <c r="G1826" s="211"/>
      <c r="H1826" s="213" t="s">
        <v>1</v>
      </c>
      <c r="I1826" s="215"/>
      <c r="J1826" s="211"/>
      <c r="K1826" s="211"/>
      <c r="L1826" s="216"/>
      <c r="M1826" s="217"/>
      <c r="N1826" s="218"/>
      <c r="O1826" s="218"/>
      <c r="P1826" s="218"/>
      <c r="Q1826" s="218"/>
      <c r="R1826" s="218"/>
      <c r="S1826" s="218"/>
      <c r="T1826" s="219"/>
      <c r="AT1826" s="220" t="s">
        <v>150</v>
      </c>
      <c r="AU1826" s="220" t="s">
        <v>80</v>
      </c>
      <c r="AV1826" s="11" t="s">
        <v>78</v>
      </c>
      <c r="AW1826" s="11" t="s">
        <v>35</v>
      </c>
      <c r="AX1826" s="11" t="s">
        <v>73</v>
      </c>
      <c r="AY1826" s="220" t="s">
        <v>141</v>
      </c>
    </row>
    <row r="1827" s="11" customFormat="1">
      <c r="B1827" s="210"/>
      <c r="C1827" s="211"/>
      <c r="D1827" s="212" t="s">
        <v>150</v>
      </c>
      <c r="E1827" s="213" t="s">
        <v>1</v>
      </c>
      <c r="F1827" s="214" t="s">
        <v>1618</v>
      </c>
      <c r="G1827" s="211"/>
      <c r="H1827" s="213" t="s">
        <v>1</v>
      </c>
      <c r="I1827" s="215"/>
      <c r="J1827" s="211"/>
      <c r="K1827" s="211"/>
      <c r="L1827" s="216"/>
      <c r="M1827" s="217"/>
      <c r="N1827" s="218"/>
      <c r="O1827" s="218"/>
      <c r="P1827" s="218"/>
      <c r="Q1827" s="218"/>
      <c r="R1827" s="218"/>
      <c r="S1827" s="218"/>
      <c r="T1827" s="219"/>
      <c r="AT1827" s="220" t="s">
        <v>150</v>
      </c>
      <c r="AU1827" s="220" t="s">
        <v>80</v>
      </c>
      <c r="AV1827" s="11" t="s">
        <v>78</v>
      </c>
      <c r="AW1827" s="11" t="s">
        <v>35</v>
      </c>
      <c r="AX1827" s="11" t="s">
        <v>73</v>
      </c>
      <c r="AY1827" s="220" t="s">
        <v>141</v>
      </c>
    </row>
    <row r="1828" s="12" customFormat="1">
      <c r="B1828" s="221"/>
      <c r="C1828" s="222"/>
      <c r="D1828" s="212" t="s">
        <v>150</v>
      </c>
      <c r="E1828" s="223" t="s">
        <v>1</v>
      </c>
      <c r="F1828" s="224" t="s">
        <v>1619</v>
      </c>
      <c r="G1828" s="222"/>
      <c r="H1828" s="225">
        <v>49.052</v>
      </c>
      <c r="I1828" s="226"/>
      <c r="J1828" s="222"/>
      <c r="K1828" s="222"/>
      <c r="L1828" s="227"/>
      <c r="M1828" s="228"/>
      <c r="N1828" s="229"/>
      <c r="O1828" s="229"/>
      <c r="P1828" s="229"/>
      <c r="Q1828" s="229"/>
      <c r="R1828" s="229"/>
      <c r="S1828" s="229"/>
      <c r="T1828" s="230"/>
      <c r="AT1828" s="231" t="s">
        <v>150</v>
      </c>
      <c r="AU1828" s="231" t="s">
        <v>80</v>
      </c>
      <c r="AV1828" s="12" t="s">
        <v>80</v>
      </c>
      <c r="AW1828" s="12" t="s">
        <v>35</v>
      </c>
      <c r="AX1828" s="12" t="s">
        <v>73</v>
      </c>
      <c r="AY1828" s="231" t="s">
        <v>141</v>
      </c>
    </row>
    <row r="1829" s="13" customFormat="1">
      <c r="B1829" s="232"/>
      <c r="C1829" s="233"/>
      <c r="D1829" s="212" t="s">
        <v>150</v>
      </c>
      <c r="E1829" s="234" t="s">
        <v>1</v>
      </c>
      <c r="F1829" s="235" t="s">
        <v>155</v>
      </c>
      <c r="G1829" s="233"/>
      <c r="H1829" s="236">
        <v>49.052</v>
      </c>
      <c r="I1829" s="237"/>
      <c r="J1829" s="233"/>
      <c r="K1829" s="233"/>
      <c r="L1829" s="238"/>
      <c r="M1829" s="239"/>
      <c r="N1829" s="240"/>
      <c r="O1829" s="240"/>
      <c r="P1829" s="240"/>
      <c r="Q1829" s="240"/>
      <c r="R1829" s="240"/>
      <c r="S1829" s="240"/>
      <c r="T1829" s="241"/>
      <c r="AT1829" s="242" t="s">
        <v>150</v>
      </c>
      <c r="AU1829" s="242" t="s">
        <v>80</v>
      </c>
      <c r="AV1829" s="13" t="s">
        <v>148</v>
      </c>
      <c r="AW1829" s="13" t="s">
        <v>35</v>
      </c>
      <c r="AX1829" s="13" t="s">
        <v>78</v>
      </c>
      <c r="AY1829" s="242" t="s">
        <v>141</v>
      </c>
    </row>
    <row r="1830" s="12" customFormat="1">
      <c r="B1830" s="221"/>
      <c r="C1830" s="222"/>
      <c r="D1830" s="212" t="s">
        <v>150</v>
      </c>
      <c r="E1830" s="222"/>
      <c r="F1830" s="224" t="s">
        <v>1620</v>
      </c>
      <c r="G1830" s="222"/>
      <c r="H1830" s="225">
        <v>53.957000000000001</v>
      </c>
      <c r="I1830" s="226"/>
      <c r="J1830" s="222"/>
      <c r="K1830" s="222"/>
      <c r="L1830" s="227"/>
      <c r="M1830" s="228"/>
      <c r="N1830" s="229"/>
      <c r="O1830" s="229"/>
      <c r="P1830" s="229"/>
      <c r="Q1830" s="229"/>
      <c r="R1830" s="229"/>
      <c r="S1830" s="229"/>
      <c r="T1830" s="230"/>
      <c r="AT1830" s="231" t="s">
        <v>150</v>
      </c>
      <c r="AU1830" s="231" t="s">
        <v>80</v>
      </c>
      <c r="AV1830" s="12" t="s">
        <v>80</v>
      </c>
      <c r="AW1830" s="12" t="s">
        <v>4</v>
      </c>
      <c r="AX1830" s="12" t="s">
        <v>78</v>
      </c>
      <c r="AY1830" s="231" t="s">
        <v>141</v>
      </c>
    </row>
    <row r="1831" s="1" customFormat="1" ht="14.4" customHeight="1">
      <c r="B1831" s="37"/>
      <c r="C1831" s="198" t="s">
        <v>1621</v>
      </c>
      <c r="D1831" s="198" t="s">
        <v>143</v>
      </c>
      <c r="E1831" s="199" t="s">
        <v>1622</v>
      </c>
      <c r="F1831" s="200" t="s">
        <v>1623</v>
      </c>
      <c r="G1831" s="201" t="s">
        <v>237</v>
      </c>
      <c r="H1831" s="202">
        <v>47.622</v>
      </c>
      <c r="I1831" s="203"/>
      <c r="J1831" s="204">
        <f>ROUND(I1831*H1831,2)</f>
        <v>0</v>
      </c>
      <c r="K1831" s="200" t="s">
        <v>147</v>
      </c>
      <c r="L1831" s="42"/>
      <c r="M1831" s="205" t="s">
        <v>1</v>
      </c>
      <c r="N1831" s="206" t="s">
        <v>44</v>
      </c>
      <c r="O1831" s="78"/>
      <c r="P1831" s="207">
        <f>O1831*H1831</f>
        <v>0</v>
      </c>
      <c r="Q1831" s="207">
        <v>0</v>
      </c>
      <c r="R1831" s="207">
        <f>Q1831*H1831</f>
        <v>0</v>
      </c>
      <c r="S1831" s="207">
        <v>0.014</v>
      </c>
      <c r="T1831" s="208">
        <f>S1831*H1831</f>
        <v>0.66670799999999997</v>
      </c>
      <c r="AR1831" s="16" t="s">
        <v>285</v>
      </c>
      <c r="AT1831" s="16" t="s">
        <v>143</v>
      </c>
      <c r="AU1831" s="16" t="s">
        <v>80</v>
      </c>
      <c r="AY1831" s="16" t="s">
        <v>141</v>
      </c>
      <c r="BE1831" s="209">
        <f>IF(N1831="základní",J1831,0)</f>
        <v>0</v>
      </c>
      <c r="BF1831" s="209">
        <f>IF(N1831="snížená",J1831,0)</f>
        <v>0</v>
      </c>
      <c r="BG1831" s="209">
        <f>IF(N1831="zákl. přenesená",J1831,0)</f>
        <v>0</v>
      </c>
      <c r="BH1831" s="209">
        <f>IF(N1831="sníž. přenesená",J1831,0)</f>
        <v>0</v>
      </c>
      <c r="BI1831" s="209">
        <f>IF(N1831="nulová",J1831,0)</f>
        <v>0</v>
      </c>
      <c r="BJ1831" s="16" t="s">
        <v>78</v>
      </c>
      <c r="BK1831" s="209">
        <f>ROUND(I1831*H1831,2)</f>
        <v>0</v>
      </c>
      <c r="BL1831" s="16" t="s">
        <v>285</v>
      </c>
      <c r="BM1831" s="16" t="s">
        <v>1624</v>
      </c>
    </row>
    <row r="1832" s="11" customFormat="1">
      <c r="B1832" s="210"/>
      <c r="C1832" s="211"/>
      <c r="D1832" s="212" t="s">
        <v>150</v>
      </c>
      <c r="E1832" s="213" t="s">
        <v>1</v>
      </c>
      <c r="F1832" s="214" t="s">
        <v>216</v>
      </c>
      <c r="G1832" s="211"/>
      <c r="H1832" s="213" t="s">
        <v>1</v>
      </c>
      <c r="I1832" s="215"/>
      <c r="J1832" s="211"/>
      <c r="K1832" s="211"/>
      <c r="L1832" s="216"/>
      <c r="M1832" s="217"/>
      <c r="N1832" s="218"/>
      <c r="O1832" s="218"/>
      <c r="P1832" s="218"/>
      <c r="Q1832" s="218"/>
      <c r="R1832" s="218"/>
      <c r="S1832" s="218"/>
      <c r="T1832" s="219"/>
      <c r="AT1832" s="220" t="s">
        <v>150</v>
      </c>
      <c r="AU1832" s="220" t="s">
        <v>80</v>
      </c>
      <c r="AV1832" s="11" t="s">
        <v>78</v>
      </c>
      <c r="AW1832" s="11" t="s">
        <v>35</v>
      </c>
      <c r="AX1832" s="11" t="s">
        <v>73</v>
      </c>
      <c r="AY1832" s="220" t="s">
        <v>141</v>
      </c>
    </row>
    <row r="1833" s="11" customFormat="1">
      <c r="B1833" s="210"/>
      <c r="C1833" s="211"/>
      <c r="D1833" s="212" t="s">
        <v>150</v>
      </c>
      <c r="E1833" s="213" t="s">
        <v>1</v>
      </c>
      <c r="F1833" s="214" t="s">
        <v>1625</v>
      </c>
      <c r="G1833" s="211"/>
      <c r="H1833" s="213" t="s">
        <v>1</v>
      </c>
      <c r="I1833" s="215"/>
      <c r="J1833" s="211"/>
      <c r="K1833" s="211"/>
      <c r="L1833" s="216"/>
      <c r="M1833" s="217"/>
      <c r="N1833" s="218"/>
      <c r="O1833" s="218"/>
      <c r="P1833" s="218"/>
      <c r="Q1833" s="218"/>
      <c r="R1833" s="218"/>
      <c r="S1833" s="218"/>
      <c r="T1833" s="219"/>
      <c r="AT1833" s="220" t="s">
        <v>150</v>
      </c>
      <c r="AU1833" s="220" t="s">
        <v>80</v>
      </c>
      <c r="AV1833" s="11" t="s">
        <v>78</v>
      </c>
      <c r="AW1833" s="11" t="s">
        <v>35</v>
      </c>
      <c r="AX1833" s="11" t="s">
        <v>73</v>
      </c>
      <c r="AY1833" s="220" t="s">
        <v>141</v>
      </c>
    </row>
    <row r="1834" s="12" customFormat="1">
      <c r="B1834" s="221"/>
      <c r="C1834" s="222"/>
      <c r="D1834" s="212" t="s">
        <v>150</v>
      </c>
      <c r="E1834" s="223" t="s">
        <v>1</v>
      </c>
      <c r="F1834" s="224" t="s">
        <v>1626</v>
      </c>
      <c r="G1834" s="222"/>
      <c r="H1834" s="225">
        <v>47.622</v>
      </c>
      <c r="I1834" s="226"/>
      <c r="J1834" s="222"/>
      <c r="K1834" s="222"/>
      <c r="L1834" s="227"/>
      <c r="M1834" s="228"/>
      <c r="N1834" s="229"/>
      <c r="O1834" s="229"/>
      <c r="P1834" s="229"/>
      <c r="Q1834" s="229"/>
      <c r="R1834" s="229"/>
      <c r="S1834" s="229"/>
      <c r="T1834" s="230"/>
      <c r="AT1834" s="231" t="s">
        <v>150</v>
      </c>
      <c r="AU1834" s="231" t="s">
        <v>80</v>
      </c>
      <c r="AV1834" s="12" t="s">
        <v>80</v>
      </c>
      <c r="AW1834" s="12" t="s">
        <v>35</v>
      </c>
      <c r="AX1834" s="12" t="s">
        <v>78</v>
      </c>
      <c r="AY1834" s="231" t="s">
        <v>141</v>
      </c>
    </row>
    <row r="1835" s="1" customFormat="1" ht="14.4" customHeight="1">
      <c r="B1835" s="37"/>
      <c r="C1835" s="198" t="s">
        <v>1627</v>
      </c>
      <c r="D1835" s="198" t="s">
        <v>143</v>
      </c>
      <c r="E1835" s="199" t="s">
        <v>1628</v>
      </c>
      <c r="F1835" s="200" t="s">
        <v>1629</v>
      </c>
      <c r="G1835" s="201" t="s">
        <v>760</v>
      </c>
      <c r="H1835" s="264"/>
      <c r="I1835" s="203"/>
      <c r="J1835" s="204">
        <f>ROUND(I1835*H1835,2)</f>
        <v>0</v>
      </c>
      <c r="K1835" s="200" t="s">
        <v>147</v>
      </c>
      <c r="L1835" s="42"/>
      <c r="M1835" s="205" t="s">
        <v>1</v>
      </c>
      <c r="N1835" s="206" t="s">
        <v>44</v>
      </c>
      <c r="O1835" s="78"/>
      <c r="P1835" s="207">
        <f>O1835*H1835</f>
        <v>0</v>
      </c>
      <c r="Q1835" s="207">
        <v>0</v>
      </c>
      <c r="R1835" s="207">
        <f>Q1835*H1835</f>
        <v>0</v>
      </c>
      <c r="S1835" s="207">
        <v>0</v>
      </c>
      <c r="T1835" s="208">
        <f>S1835*H1835</f>
        <v>0</v>
      </c>
      <c r="AR1835" s="16" t="s">
        <v>285</v>
      </c>
      <c r="AT1835" s="16" t="s">
        <v>143</v>
      </c>
      <c r="AU1835" s="16" t="s">
        <v>80</v>
      </c>
      <c r="AY1835" s="16" t="s">
        <v>141</v>
      </c>
      <c r="BE1835" s="209">
        <f>IF(N1835="základní",J1835,0)</f>
        <v>0</v>
      </c>
      <c r="BF1835" s="209">
        <f>IF(N1835="snížená",J1835,0)</f>
        <v>0</v>
      </c>
      <c r="BG1835" s="209">
        <f>IF(N1835="zákl. přenesená",J1835,0)</f>
        <v>0</v>
      </c>
      <c r="BH1835" s="209">
        <f>IF(N1835="sníž. přenesená",J1835,0)</f>
        <v>0</v>
      </c>
      <c r="BI1835" s="209">
        <f>IF(N1835="nulová",J1835,0)</f>
        <v>0</v>
      </c>
      <c r="BJ1835" s="16" t="s">
        <v>78</v>
      </c>
      <c r="BK1835" s="209">
        <f>ROUND(I1835*H1835,2)</f>
        <v>0</v>
      </c>
      <c r="BL1835" s="16" t="s">
        <v>285</v>
      </c>
      <c r="BM1835" s="16" t="s">
        <v>1630</v>
      </c>
    </row>
    <row r="1836" s="10" customFormat="1" ht="22.8" customHeight="1">
      <c r="B1836" s="182"/>
      <c r="C1836" s="183"/>
      <c r="D1836" s="184" t="s">
        <v>72</v>
      </c>
      <c r="E1836" s="196" t="s">
        <v>1631</v>
      </c>
      <c r="F1836" s="196" t="s">
        <v>1632</v>
      </c>
      <c r="G1836" s="183"/>
      <c r="H1836" s="183"/>
      <c r="I1836" s="186"/>
      <c r="J1836" s="197">
        <f>BK1836</f>
        <v>0</v>
      </c>
      <c r="K1836" s="183"/>
      <c r="L1836" s="188"/>
      <c r="M1836" s="189"/>
      <c r="N1836" s="190"/>
      <c r="O1836" s="190"/>
      <c r="P1836" s="191">
        <f>SUM(P1837:P1847)</f>
        <v>0</v>
      </c>
      <c r="Q1836" s="190"/>
      <c r="R1836" s="191">
        <f>SUM(R1837:R1847)</f>
        <v>0.98594520000000008</v>
      </c>
      <c r="S1836" s="190"/>
      <c r="T1836" s="192">
        <f>SUM(T1837:T1847)</f>
        <v>0</v>
      </c>
      <c r="AR1836" s="193" t="s">
        <v>80</v>
      </c>
      <c r="AT1836" s="194" t="s">
        <v>72</v>
      </c>
      <c r="AU1836" s="194" t="s">
        <v>78</v>
      </c>
      <c r="AY1836" s="193" t="s">
        <v>141</v>
      </c>
      <c r="BK1836" s="195">
        <f>SUM(BK1837:BK1847)</f>
        <v>0</v>
      </c>
    </row>
    <row r="1837" s="1" customFormat="1" ht="14.4" customHeight="1">
      <c r="B1837" s="37"/>
      <c r="C1837" s="198" t="s">
        <v>1633</v>
      </c>
      <c r="D1837" s="198" t="s">
        <v>143</v>
      </c>
      <c r="E1837" s="199" t="s">
        <v>1634</v>
      </c>
      <c r="F1837" s="200" t="s">
        <v>1635</v>
      </c>
      <c r="G1837" s="201" t="s">
        <v>237</v>
      </c>
      <c r="H1837" s="202">
        <v>49.052</v>
      </c>
      <c r="I1837" s="203"/>
      <c r="J1837" s="204">
        <f>ROUND(I1837*H1837,2)</f>
        <v>0</v>
      </c>
      <c r="K1837" s="200" t="s">
        <v>147</v>
      </c>
      <c r="L1837" s="42"/>
      <c r="M1837" s="205" t="s">
        <v>1</v>
      </c>
      <c r="N1837" s="206" t="s">
        <v>44</v>
      </c>
      <c r="O1837" s="78"/>
      <c r="P1837" s="207">
        <f>O1837*H1837</f>
        <v>0</v>
      </c>
      <c r="Q1837" s="207">
        <v>0.02</v>
      </c>
      <c r="R1837" s="207">
        <f>Q1837*H1837</f>
        <v>0.98104000000000002</v>
      </c>
      <c r="S1837" s="207">
        <v>0</v>
      </c>
      <c r="T1837" s="208">
        <f>S1837*H1837</f>
        <v>0</v>
      </c>
      <c r="AR1837" s="16" t="s">
        <v>285</v>
      </c>
      <c r="AT1837" s="16" t="s">
        <v>143</v>
      </c>
      <c r="AU1837" s="16" t="s">
        <v>80</v>
      </c>
      <c r="AY1837" s="16" t="s">
        <v>141</v>
      </c>
      <c r="BE1837" s="209">
        <f>IF(N1837="základní",J1837,0)</f>
        <v>0</v>
      </c>
      <c r="BF1837" s="209">
        <f>IF(N1837="snížená",J1837,0)</f>
        <v>0</v>
      </c>
      <c r="BG1837" s="209">
        <f>IF(N1837="zákl. přenesená",J1837,0)</f>
        <v>0</v>
      </c>
      <c r="BH1837" s="209">
        <f>IF(N1837="sníž. přenesená",J1837,0)</f>
        <v>0</v>
      </c>
      <c r="BI1837" s="209">
        <f>IF(N1837="nulová",J1837,0)</f>
        <v>0</v>
      </c>
      <c r="BJ1837" s="16" t="s">
        <v>78</v>
      </c>
      <c r="BK1837" s="209">
        <f>ROUND(I1837*H1837,2)</f>
        <v>0</v>
      </c>
      <c r="BL1837" s="16" t="s">
        <v>285</v>
      </c>
      <c r="BM1837" s="16" t="s">
        <v>1636</v>
      </c>
    </row>
    <row r="1838" s="11" customFormat="1">
      <c r="B1838" s="210"/>
      <c r="C1838" s="211"/>
      <c r="D1838" s="212" t="s">
        <v>150</v>
      </c>
      <c r="E1838" s="213" t="s">
        <v>1</v>
      </c>
      <c r="F1838" s="214" t="s">
        <v>216</v>
      </c>
      <c r="G1838" s="211"/>
      <c r="H1838" s="213" t="s">
        <v>1</v>
      </c>
      <c r="I1838" s="215"/>
      <c r="J1838" s="211"/>
      <c r="K1838" s="211"/>
      <c r="L1838" s="216"/>
      <c r="M1838" s="217"/>
      <c r="N1838" s="218"/>
      <c r="O1838" s="218"/>
      <c r="P1838" s="218"/>
      <c r="Q1838" s="218"/>
      <c r="R1838" s="218"/>
      <c r="S1838" s="218"/>
      <c r="T1838" s="219"/>
      <c r="AT1838" s="220" t="s">
        <v>150</v>
      </c>
      <c r="AU1838" s="220" t="s">
        <v>80</v>
      </c>
      <c r="AV1838" s="11" t="s">
        <v>78</v>
      </c>
      <c r="AW1838" s="11" t="s">
        <v>35</v>
      </c>
      <c r="AX1838" s="11" t="s">
        <v>73</v>
      </c>
      <c r="AY1838" s="220" t="s">
        <v>141</v>
      </c>
    </row>
    <row r="1839" s="11" customFormat="1">
      <c r="B1839" s="210"/>
      <c r="C1839" s="211"/>
      <c r="D1839" s="212" t="s">
        <v>150</v>
      </c>
      <c r="E1839" s="213" t="s">
        <v>1</v>
      </c>
      <c r="F1839" s="214" t="s">
        <v>337</v>
      </c>
      <c r="G1839" s="211"/>
      <c r="H1839" s="213" t="s">
        <v>1</v>
      </c>
      <c r="I1839" s="215"/>
      <c r="J1839" s="211"/>
      <c r="K1839" s="211"/>
      <c r="L1839" s="216"/>
      <c r="M1839" s="217"/>
      <c r="N1839" s="218"/>
      <c r="O1839" s="218"/>
      <c r="P1839" s="218"/>
      <c r="Q1839" s="218"/>
      <c r="R1839" s="218"/>
      <c r="S1839" s="218"/>
      <c r="T1839" s="219"/>
      <c r="AT1839" s="220" t="s">
        <v>150</v>
      </c>
      <c r="AU1839" s="220" t="s">
        <v>80</v>
      </c>
      <c r="AV1839" s="11" t="s">
        <v>78</v>
      </c>
      <c r="AW1839" s="11" t="s">
        <v>35</v>
      </c>
      <c r="AX1839" s="11" t="s">
        <v>73</v>
      </c>
      <c r="AY1839" s="220" t="s">
        <v>141</v>
      </c>
    </row>
    <row r="1840" s="12" customFormat="1">
      <c r="B1840" s="221"/>
      <c r="C1840" s="222"/>
      <c r="D1840" s="212" t="s">
        <v>150</v>
      </c>
      <c r="E1840" s="223" t="s">
        <v>1</v>
      </c>
      <c r="F1840" s="224" t="s">
        <v>1637</v>
      </c>
      <c r="G1840" s="222"/>
      <c r="H1840" s="225">
        <v>49.052</v>
      </c>
      <c r="I1840" s="226"/>
      <c r="J1840" s="222"/>
      <c r="K1840" s="222"/>
      <c r="L1840" s="227"/>
      <c r="M1840" s="228"/>
      <c r="N1840" s="229"/>
      <c r="O1840" s="229"/>
      <c r="P1840" s="229"/>
      <c r="Q1840" s="229"/>
      <c r="R1840" s="229"/>
      <c r="S1840" s="229"/>
      <c r="T1840" s="230"/>
      <c r="AT1840" s="231" t="s">
        <v>150</v>
      </c>
      <c r="AU1840" s="231" t="s">
        <v>80</v>
      </c>
      <c r="AV1840" s="12" t="s">
        <v>80</v>
      </c>
      <c r="AW1840" s="12" t="s">
        <v>35</v>
      </c>
      <c r="AX1840" s="12" t="s">
        <v>73</v>
      </c>
      <c r="AY1840" s="231" t="s">
        <v>141</v>
      </c>
    </row>
    <row r="1841" s="13" customFormat="1">
      <c r="B1841" s="232"/>
      <c r="C1841" s="233"/>
      <c r="D1841" s="212" t="s">
        <v>150</v>
      </c>
      <c r="E1841" s="234" t="s">
        <v>1</v>
      </c>
      <c r="F1841" s="235" t="s">
        <v>155</v>
      </c>
      <c r="G1841" s="233"/>
      <c r="H1841" s="236">
        <v>49.052</v>
      </c>
      <c r="I1841" s="237"/>
      <c r="J1841" s="233"/>
      <c r="K1841" s="233"/>
      <c r="L1841" s="238"/>
      <c r="M1841" s="239"/>
      <c r="N1841" s="240"/>
      <c r="O1841" s="240"/>
      <c r="P1841" s="240"/>
      <c r="Q1841" s="240"/>
      <c r="R1841" s="240"/>
      <c r="S1841" s="240"/>
      <c r="T1841" s="241"/>
      <c r="AT1841" s="242" t="s">
        <v>150</v>
      </c>
      <c r="AU1841" s="242" t="s">
        <v>80</v>
      </c>
      <c r="AV1841" s="13" t="s">
        <v>148</v>
      </c>
      <c r="AW1841" s="13" t="s">
        <v>35</v>
      </c>
      <c r="AX1841" s="13" t="s">
        <v>78</v>
      </c>
      <c r="AY1841" s="242" t="s">
        <v>141</v>
      </c>
    </row>
    <row r="1842" s="1" customFormat="1" ht="14.4" customHeight="1">
      <c r="B1842" s="37"/>
      <c r="C1842" s="198" t="s">
        <v>1638</v>
      </c>
      <c r="D1842" s="198" t="s">
        <v>143</v>
      </c>
      <c r="E1842" s="199" t="s">
        <v>1639</v>
      </c>
      <c r="F1842" s="200" t="s">
        <v>1640</v>
      </c>
      <c r="G1842" s="201" t="s">
        <v>237</v>
      </c>
      <c r="H1842" s="202">
        <v>49.052</v>
      </c>
      <c r="I1842" s="203"/>
      <c r="J1842" s="204">
        <f>ROUND(I1842*H1842,2)</f>
        <v>0</v>
      </c>
      <c r="K1842" s="200" t="s">
        <v>147</v>
      </c>
      <c r="L1842" s="42"/>
      <c r="M1842" s="205" t="s">
        <v>1</v>
      </c>
      <c r="N1842" s="206" t="s">
        <v>44</v>
      </c>
      <c r="O1842" s="78"/>
      <c r="P1842" s="207">
        <f>O1842*H1842</f>
        <v>0</v>
      </c>
      <c r="Q1842" s="207">
        <v>0.00010000000000000001</v>
      </c>
      <c r="R1842" s="207">
        <f>Q1842*H1842</f>
        <v>0.0049052000000000002</v>
      </c>
      <c r="S1842" s="207">
        <v>0</v>
      </c>
      <c r="T1842" s="208">
        <f>S1842*H1842</f>
        <v>0</v>
      </c>
      <c r="AR1842" s="16" t="s">
        <v>285</v>
      </c>
      <c r="AT1842" s="16" t="s">
        <v>143</v>
      </c>
      <c r="AU1842" s="16" t="s">
        <v>80</v>
      </c>
      <c r="AY1842" s="16" t="s">
        <v>141</v>
      </c>
      <c r="BE1842" s="209">
        <f>IF(N1842="základní",J1842,0)</f>
        <v>0</v>
      </c>
      <c r="BF1842" s="209">
        <f>IF(N1842="snížená",J1842,0)</f>
        <v>0</v>
      </c>
      <c r="BG1842" s="209">
        <f>IF(N1842="zákl. přenesená",J1842,0)</f>
        <v>0</v>
      </c>
      <c r="BH1842" s="209">
        <f>IF(N1842="sníž. přenesená",J1842,0)</f>
        <v>0</v>
      </c>
      <c r="BI1842" s="209">
        <f>IF(N1842="nulová",J1842,0)</f>
        <v>0</v>
      </c>
      <c r="BJ1842" s="16" t="s">
        <v>78</v>
      </c>
      <c r="BK1842" s="209">
        <f>ROUND(I1842*H1842,2)</f>
        <v>0</v>
      </c>
      <c r="BL1842" s="16" t="s">
        <v>285</v>
      </c>
      <c r="BM1842" s="16" t="s">
        <v>1641</v>
      </c>
    </row>
    <row r="1843" s="11" customFormat="1">
      <c r="B1843" s="210"/>
      <c r="C1843" s="211"/>
      <c r="D1843" s="212" t="s">
        <v>150</v>
      </c>
      <c r="E1843" s="213" t="s">
        <v>1</v>
      </c>
      <c r="F1843" s="214" t="s">
        <v>216</v>
      </c>
      <c r="G1843" s="211"/>
      <c r="H1843" s="213" t="s">
        <v>1</v>
      </c>
      <c r="I1843" s="215"/>
      <c r="J1843" s="211"/>
      <c r="K1843" s="211"/>
      <c r="L1843" s="216"/>
      <c r="M1843" s="217"/>
      <c r="N1843" s="218"/>
      <c r="O1843" s="218"/>
      <c r="P1843" s="218"/>
      <c r="Q1843" s="218"/>
      <c r="R1843" s="218"/>
      <c r="S1843" s="218"/>
      <c r="T1843" s="219"/>
      <c r="AT1843" s="220" t="s">
        <v>150</v>
      </c>
      <c r="AU1843" s="220" t="s">
        <v>80</v>
      </c>
      <c r="AV1843" s="11" t="s">
        <v>78</v>
      </c>
      <c r="AW1843" s="11" t="s">
        <v>35</v>
      </c>
      <c r="AX1843" s="11" t="s">
        <v>73</v>
      </c>
      <c r="AY1843" s="220" t="s">
        <v>141</v>
      </c>
    </row>
    <row r="1844" s="11" customFormat="1">
      <c r="B1844" s="210"/>
      <c r="C1844" s="211"/>
      <c r="D1844" s="212" t="s">
        <v>150</v>
      </c>
      <c r="E1844" s="213" t="s">
        <v>1</v>
      </c>
      <c r="F1844" s="214" t="s">
        <v>337</v>
      </c>
      <c r="G1844" s="211"/>
      <c r="H1844" s="213" t="s">
        <v>1</v>
      </c>
      <c r="I1844" s="215"/>
      <c r="J1844" s="211"/>
      <c r="K1844" s="211"/>
      <c r="L1844" s="216"/>
      <c r="M1844" s="217"/>
      <c r="N1844" s="218"/>
      <c r="O1844" s="218"/>
      <c r="P1844" s="218"/>
      <c r="Q1844" s="218"/>
      <c r="R1844" s="218"/>
      <c r="S1844" s="218"/>
      <c r="T1844" s="219"/>
      <c r="AT1844" s="220" t="s">
        <v>150</v>
      </c>
      <c r="AU1844" s="220" t="s">
        <v>80</v>
      </c>
      <c r="AV1844" s="11" t="s">
        <v>78</v>
      </c>
      <c r="AW1844" s="11" t="s">
        <v>35</v>
      </c>
      <c r="AX1844" s="11" t="s">
        <v>73</v>
      </c>
      <c r="AY1844" s="220" t="s">
        <v>141</v>
      </c>
    </row>
    <row r="1845" s="12" customFormat="1">
      <c r="B1845" s="221"/>
      <c r="C1845" s="222"/>
      <c r="D1845" s="212" t="s">
        <v>150</v>
      </c>
      <c r="E1845" s="223" t="s">
        <v>1</v>
      </c>
      <c r="F1845" s="224" t="s">
        <v>1637</v>
      </c>
      <c r="G1845" s="222"/>
      <c r="H1845" s="225">
        <v>49.052</v>
      </c>
      <c r="I1845" s="226"/>
      <c r="J1845" s="222"/>
      <c r="K1845" s="222"/>
      <c r="L1845" s="227"/>
      <c r="M1845" s="228"/>
      <c r="N1845" s="229"/>
      <c r="O1845" s="229"/>
      <c r="P1845" s="229"/>
      <c r="Q1845" s="229"/>
      <c r="R1845" s="229"/>
      <c r="S1845" s="229"/>
      <c r="T1845" s="230"/>
      <c r="AT1845" s="231" t="s">
        <v>150</v>
      </c>
      <c r="AU1845" s="231" t="s">
        <v>80</v>
      </c>
      <c r="AV1845" s="12" t="s">
        <v>80</v>
      </c>
      <c r="AW1845" s="12" t="s">
        <v>35</v>
      </c>
      <c r="AX1845" s="12" t="s">
        <v>73</v>
      </c>
      <c r="AY1845" s="231" t="s">
        <v>141</v>
      </c>
    </row>
    <row r="1846" s="13" customFormat="1">
      <c r="B1846" s="232"/>
      <c r="C1846" s="233"/>
      <c r="D1846" s="212" t="s">
        <v>150</v>
      </c>
      <c r="E1846" s="234" t="s">
        <v>1</v>
      </c>
      <c r="F1846" s="235" t="s">
        <v>155</v>
      </c>
      <c r="G1846" s="233"/>
      <c r="H1846" s="236">
        <v>49.052</v>
      </c>
      <c r="I1846" s="237"/>
      <c r="J1846" s="233"/>
      <c r="K1846" s="233"/>
      <c r="L1846" s="238"/>
      <c r="M1846" s="239"/>
      <c r="N1846" s="240"/>
      <c r="O1846" s="240"/>
      <c r="P1846" s="240"/>
      <c r="Q1846" s="240"/>
      <c r="R1846" s="240"/>
      <c r="S1846" s="240"/>
      <c r="T1846" s="241"/>
      <c r="AT1846" s="242" t="s">
        <v>150</v>
      </c>
      <c r="AU1846" s="242" t="s">
        <v>80</v>
      </c>
      <c r="AV1846" s="13" t="s">
        <v>148</v>
      </c>
      <c r="AW1846" s="13" t="s">
        <v>35</v>
      </c>
      <c r="AX1846" s="13" t="s">
        <v>78</v>
      </c>
      <c r="AY1846" s="242" t="s">
        <v>141</v>
      </c>
    </row>
    <row r="1847" s="1" customFormat="1" ht="14.4" customHeight="1">
      <c r="B1847" s="37"/>
      <c r="C1847" s="198" t="s">
        <v>1642</v>
      </c>
      <c r="D1847" s="198" t="s">
        <v>143</v>
      </c>
      <c r="E1847" s="199" t="s">
        <v>1643</v>
      </c>
      <c r="F1847" s="200" t="s">
        <v>1644</v>
      </c>
      <c r="G1847" s="201" t="s">
        <v>760</v>
      </c>
      <c r="H1847" s="264"/>
      <c r="I1847" s="203"/>
      <c r="J1847" s="204">
        <f>ROUND(I1847*H1847,2)</f>
        <v>0</v>
      </c>
      <c r="K1847" s="200" t="s">
        <v>147</v>
      </c>
      <c r="L1847" s="42"/>
      <c r="M1847" s="205" t="s">
        <v>1</v>
      </c>
      <c r="N1847" s="206" t="s">
        <v>44</v>
      </c>
      <c r="O1847" s="78"/>
      <c r="P1847" s="207">
        <f>O1847*H1847</f>
        <v>0</v>
      </c>
      <c r="Q1847" s="207">
        <v>0</v>
      </c>
      <c r="R1847" s="207">
        <f>Q1847*H1847</f>
        <v>0</v>
      </c>
      <c r="S1847" s="207">
        <v>0</v>
      </c>
      <c r="T1847" s="208">
        <f>S1847*H1847</f>
        <v>0</v>
      </c>
      <c r="AR1847" s="16" t="s">
        <v>285</v>
      </c>
      <c r="AT1847" s="16" t="s">
        <v>143</v>
      </c>
      <c r="AU1847" s="16" t="s">
        <v>80</v>
      </c>
      <c r="AY1847" s="16" t="s">
        <v>141</v>
      </c>
      <c r="BE1847" s="209">
        <f>IF(N1847="základní",J1847,0)</f>
        <v>0</v>
      </c>
      <c r="BF1847" s="209">
        <f>IF(N1847="snížená",J1847,0)</f>
        <v>0</v>
      </c>
      <c r="BG1847" s="209">
        <f>IF(N1847="zákl. přenesená",J1847,0)</f>
        <v>0</v>
      </c>
      <c r="BH1847" s="209">
        <f>IF(N1847="sníž. přenesená",J1847,0)</f>
        <v>0</v>
      </c>
      <c r="BI1847" s="209">
        <f>IF(N1847="nulová",J1847,0)</f>
        <v>0</v>
      </c>
      <c r="BJ1847" s="16" t="s">
        <v>78</v>
      </c>
      <c r="BK1847" s="209">
        <f>ROUND(I1847*H1847,2)</f>
        <v>0</v>
      </c>
      <c r="BL1847" s="16" t="s">
        <v>285</v>
      </c>
      <c r="BM1847" s="16" t="s">
        <v>1645</v>
      </c>
    </row>
    <row r="1848" s="10" customFormat="1" ht="22.8" customHeight="1">
      <c r="B1848" s="182"/>
      <c r="C1848" s="183"/>
      <c r="D1848" s="184" t="s">
        <v>72</v>
      </c>
      <c r="E1848" s="196" t="s">
        <v>1646</v>
      </c>
      <c r="F1848" s="196" t="s">
        <v>1647</v>
      </c>
      <c r="G1848" s="183"/>
      <c r="H1848" s="183"/>
      <c r="I1848" s="186"/>
      <c r="J1848" s="197">
        <f>BK1848</f>
        <v>0</v>
      </c>
      <c r="K1848" s="183"/>
      <c r="L1848" s="188"/>
      <c r="M1848" s="189"/>
      <c r="N1848" s="190"/>
      <c r="O1848" s="190"/>
      <c r="P1848" s="191">
        <f>SUM(P1849:P2040)</f>
        <v>0</v>
      </c>
      <c r="Q1848" s="190"/>
      <c r="R1848" s="191">
        <f>SUM(R1849:R2040)</f>
        <v>0.69491000000000003</v>
      </c>
      <c r="S1848" s="190"/>
      <c r="T1848" s="192">
        <f>SUM(T1849:T2040)</f>
        <v>0.055</v>
      </c>
      <c r="AR1848" s="193" t="s">
        <v>80</v>
      </c>
      <c r="AT1848" s="194" t="s">
        <v>72</v>
      </c>
      <c r="AU1848" s="194" t="s">
        <v>78</v>
      </c>
      <c r="AY1848" s="193" t="s">
        <v>141</v>
      </c>
      <c r="BK1848" s="195">
        <f>SUM(BK1849:BK2040)</f>
        <v>0</v>
      </c>
    </row>
    <row r="1849" s="1" customFormat="1" ht="14.4" customHeight="1">
      <c r="B1849" s="37"/>
      <c r="C1849" s="198" t="s">
        <v>1648</v>
      </c>
      <c r="D1849" s="198" t="s">
        <v>143</v>
      </c>
      <c r="E1849" s="199" t="s">
        <v>1649</v>
      </c>
      <c r="F1849" s="200" t="s">
        <v>1650</v>
      </c>
      <c r="G1849" s="201" t="s">
        <v>479</v>
      </c>
      <c r="H1849" s="202">
        <v>11</v>
      </c>
      <c r="I1849" s="203"/>
      <c r="J1849" s="204">
        <f>ROUND(I1849*H1849,2)</f>
        <v>0</v>
      </c>
      <c r="K1849" s="200" t="s">
        <v>147</v>
      </c>
      <c r="L1849" s="42"/>
      <c r="M1849" s="205" t="s">
        <v>1</v>
      </c>
      <c r="N1849" s="206" t="s">
        <v>44</v>
      </c>
      <c r="O1849" s="78"/>
      <c r="P1849" s="207">
        <f>O1849*H1849</f>
        <v>0</v>
      </c>
      <c r="Q1849" s="207">
        <v>0</v>
      </c>
      <c r="R1849" s="207">
        <f>Q1849*H1849</f>
        <v>0</v>
      </c>
      <c r="S1849" s="207">
        <v>0.0050000000000000001</v>
      </c>
      <c r="T1849" s="208">
        <f>S1849*H1849</f>
        <v>0.055</v>
      </c>
      <c r="AR1849" s="16" t="s">
        <v>285</v>
      </c>
      <c r="AT1849" s="16" t="s">
        <v>143</v>
      </c>
      <c r="AU1849" s="16" t="s">
        <v>80</v>
      </c>
      <c r="AY1849" s="16" t="s">
        <v>141</v>
      </c>
      <c r="BE1849" s="209">
        <f>IF(N1849="základní",J1849,0)</f>
        <v>0</v>
      </c>
      <c r="BF1849" s="209">
        <f>IF(N1849="snížená",J1849,0)</f>
        <v>0</v>
      </c>
      <c r="BG1849" s="209">
        <f>IF(N1849="zákl. přenesená",J1849,0)</f>
        <v>0</v>
      </c>
      <c r="BH1849" s="209">
        <f>IF(N1849="sníž. přenesená",J1849,0)</f>
        <v>0</v>
      </c>
      <c r="BI1849" s="209">
        <f>IF(N1849="nulová",J1849,0)</f>
        <v>0</v>
      </c>
      <c r="BJ1849" s="16" t="s">
        <v>78</v>
      </c>
      <c r="BK1849" s="209">
        <f>ROUND(I1849*H1849,2)</f>
        <v>0</v>
      </c>
      <c r="BL1849" s="16" t="s">
        <v>285</v>
      </c>
      <c r="BM1849" s="16" t="s">
        <v>1651</v>
      </c>
    </row>
    <row r="1850" s="11" customFormat="1">
      <c r="B1850" s="210"/>
      <c r="C1850" s="211"/>
      <c r="D1850" s="212" t="s">
        <v>150</v>
      </c>
      <c r="E1850" s="213" t="s">
        <v>1</v>
      </c>
      <c r="F1850" s="214" t="s">
        <v>216</v>
      </c>
      <c r="G1850" s="211"/>
      <c r="H1850" s="213" t="s">
        <v>1</v>
      </c>
      <c r="I1850" s="215"/>
      <c r="J1850" s="211"/>
      <c r="K1850" s="211"/>
      <c r="L1850" s="216"/>
      <c r="M1850" s="217"/>
      <c r="N1850" s="218"/>
      <c r="O1850" s="218"/>
      <c r="P1850" s="218"/>
      <c r="Q1850" s="218"/>
      <c r="R1850" s="218"/>
      <c r="S1850" s="218"/>
      <c r="T1850" s="219"/>
      <c r="AT1850" s="220" t="s">
        <v>150</v>
      </c>
      <c r="AU1850" s="220" t="s">
        <v>80</v>
      </c>
      <c r="AV1850" s="11" t="s">
        <v>78</v>
      </c>
      <c r="AW1850" s="11" t="s">
        <v>35</v>
      </c>
      <c r="AX1850" s="11" t="s">
        <v>73</v>
      </c>
      <c r="AY1850" s="220" t="s">
        <v>141</v>
      </c>
    </row>
    <row r="1851" s="12" customFormat="1">
      <c r="B1851" s="221"/>
      <c r="C1851" s="222"/>
      <c r="D1851" s="212" t="s">
        <v>150</v>
      </c>
      <c r="E1851" s="223" t="s">
        <v>1</v>
      </c>
      <c r="F1851" s="224" t="s">
        <v>1652</v>
      </c>
      <c r="G1851" s="222"/>
      <c r="H1851" s="225">
        <v>11</v>
      </c>
      <c r="I1851" s="226"/>
      <c r="J1851" s="222"/>
      <c r="K1851" s="222"/>
      <c r="L1851" s="227"/>
      <c r="M1851" s="228"/>
      <c r="N1851" s="229"/>
      <c r="O1851" s="229"/>
      <c r="P1851" s="229"/>
      <c r="Q1851" s="229"/>
      <c r="R1851" s="229"/>
      <c r="S1851" s="229"/>
      <c r="T1851" s="230"/>
      <c r="AT1851" s="231" t="s">
        <v>150</v>
      </c>
      <c r="AU1851" s="231" t="s">
        <v>80</v>
      </c>
      <c r="AV1851" s="12" t="s">
        <v>80</v>
      </c>
      <c r="AW1851" s="12" t="s">
        <v>35</v>
      </c>
      <c r="AX1851" s="12" t="s">
        <v>78</v>
      </c>
      <c r="AY1851" s="231" t="s">
        <v>141</v>
      </c>
    </row>
    <row r="1852" s="1" customFormat="1" ht="14.4" customHeight="1">
      <c r="B1852" s="37"/>
      <c r="C1852" s="198" t="s">
        <v>1653</v>
      </c>
      <c r="D1852" s="198" t="s">
        <v>143</v>
      </c>
      <c r="E1852" s="199" t="s">
        <v>1654</v>
      </c>
      <c r="F1852" s="200" t="s">
        <v>1655</v>
      </c>
      <c r="G1852" s="201" t="s">
        <v>479</v>
      </c>
      <c r="H1852" s="202">
        <v>7</v>
      </c>
      <c r="I1852" s="203"/>
      <c r="J1852" s="204">
        <f>ROUND(I1852*H1852,2)</f>
        <v>0</v>
      </c>
      <c r="K1852" s="200" t="s">
        <v>147</v>
      </c>
      <c r="L1852" s="42"/>
      <c r="M1852" s="205" t="s">
        <v>1</v>
      </c>
      <c r="N1852" s="206" t="s">
        <v>44</v>
      </c>
      <c r="O1852" s="78"/>
      <c r="P1852" s="207">
        <f>O1852*H1852</f>
        <v>0</v>
      </c>
      <c r="Q1852" s="207">
        <v>0</v>
      </c>
      <c r="R1852" s="207">
        <f>Q1852*H1852</f>
        <v>0</v>
      </c>
      <c r="S1852" s="207">
        <v>0</v>
      </c>
      <c r="T1852" s="208">
        <f>S1852*H1852</f>
        <v>0</v>
      </c>
      <c r="AR1852" s="16" t="s">
        <v>285</v>
      </c>
      <c r="AT1852" s="16" t="s">
        <v>143</v>
      </c>
      <c r="AU1852" s="16" t="s">
        <v>80</v>
      </c>
      <c r="AY1852" s="16" t="s">
        <v>141</v>
      </c>
      <c r="BE1852" s="209">
        <f>IF(N1852="základní",J1852,0)</f>
        <v>0</v>
      </c>
      <c r="BF1852" s="209">
        <f>IF(N1852="snížená",J1852,0)</f>
        <v>0</v>
      </c>
      <c r="BG1852" s="209">
        <f>IF(N1852="zákl. přenesená",J1852,0)</f>
        <v>0</v>
      </c>
      <c r="BH1852" s="209">
        <f>IF(N1852="sníž. přenesená",J1852,0)</f>
        <v>0</v>
      </c>
      <c r="BI1852" s="209">
        <f>IF(N1852="nulová",J1852,0)</f>
        <v>0</v>
      </c>
      <c r="BJ1852" s="16" t="s">
        <v>78</v>
      </c>
      <c r="BK1852" s="209">
        <f>ROUND(I1852*H1852,2)</f>
        <v>0</v>
      </c>
      <c r="BL1852" s="16" t="s">
        <v>285</v>
      </c>
      <c r="BM1852" s="16" t="s">
        <v>1656</v>
      </c>
    </row>
    <row r="1853" s="11" customFormat="1">
      <c r="B1853" s="210"/>
      <c r="C1853" s="211"/>
      <c r="D1853" s="212" t="s">
        <v>150</v>
      </c>
      <c r="E1853" s="213" t="s">
        <v>1</v>
      </c>
      <c r="F1853" s="214" t="s">
        <v>452</v>
      </c>
      <c r="G1853" s="211"/>
      <c r="H1853" s="213" t="s">
        <v>1</v>
      </c>
      <c r="I1853" s="215"/>
      <c r="J1853" s="211"/>
      <c r="K1853" s="211"/>
      <c r="L1853" s="216"/>
      <c r="M1853" s="217"/>
      <c r="N1853" s="218"/>
      <c r="O1853" s="218"/>
      <c r="P1853" s="218"/>
      <c r="Q1853" s="218"/>
      <c r="R1853" s="218"/>
      <c r="S1853" s="218"/>
      <c r="T1853" s="219"/>
      <c r="AT1853" s="220" t="s">
        <v>150</v>
      </c>
      <c r="AU1853" s="220" t="s">
        <v>80</v>
      </c>
      <c r="AV1853" s="11" t="s">
        <v>78</v>
      </c>
      <c r="AW1853" s="11" t="s">
        <v>35</v>
      </c>
      <c r="AX1853" s="11" t="s">
        <v>73</v>
      </c>
      <c r="AY1853" s="220" t="s">
        <v>141</v>
      </c>
    </row>
    <row r="1854" s="12" customFormat="1">
      <c r="B1854" s="221"/>
      <c r="C1854" s="222"/>
      <c r="D1854" s="212" t="s">
        <v>150</v>
      </c>
      <c r="E1854" s="223" t="s">
        <v>1</v>
      </c>
      <c r="F1854" s="224" t="s">
        <v>481</v>
      </c>
      <c r="G1854" s="222"/>
      <c r="H1854" s="225">
        <v>3</v>
      </c>
      <c r="I1854" s="226"/>
      <c r="J1854" s="222"/>
      <c r="K1854" s="222"/>
      <c r="L1854" s="227"/>
      <c r="M1854" s="228"/>
      <c r="N1854" s="229"/>
      <c r="O1854" s="229"/>
      <c r="P1854" s="229"/>
      <c r="Q1854" s="229"/>
      <c r="R1854" s="229"/>
      <c r="S1854" s="229"/>
      <c r="T1854" s="230"/>
      <c r="AT1854" s="231" t="s">
        <v>150</v>
      </c>
      <c r="AU1854" s="231" t="s">
        <v>80</v>
      </c>
      <c r="AV1854" s="12" t="s">
        <v>80</v>
      </c>
      <c r="AW1854" s="12" t="s">
        <v>35</v>
      </c>
      <c r="AX1854" s="12" t="s">
        <v>73</v>
      </c>
      <c r="AY1854" s="231" t="s">
        <v>141</v>
      </c>
    </row>
    <row r="1855" s="12" customFormat="1">
      <c r="B1855" s="221"/>
      <c r="C1855" s="222"/>
      <c r="D1855" s="212" t="s">
        <v>150</v>
      </c>
      <c r="E1855" s="223" t="s">
        <v>1</v>
      </c>
      <c r="F1855" s="224" t="s">
        <v>482</v>
      </c>
      <c r="G1855" s="222"/>
      <c r="H1855" s="225">
        <v>2</v>
      </c>
      <c r="I1855" s="226"/>
      <c r="J1855" s="222"/>
      <c r="K1855" s="222"/>
      <c r="L1855" s="227"/>
      <c r="M1855" s="228"/>
      <c r="N1855" s="229"/>
      <c r="O1855" s="229"/>
      <c r="P1855" s="229"/>
      <c r="Q1855" s="229"/>
      <c r="R1855" s="229"/>
      <c r="S1855" s="229"/>
      <c r="T1855" s="230"/>
      <c r="AT1855" s="231" t="s">
        <v>150</v>
      </c>
      <c r="AU1855" s="231" t="s">
        <v>80</v>
      </c>
      <c r="AV1855" s="12" t="s">
        <v>80</v>
      </c>
      <c r="AW1855" s="12" t="s">
        <v>35</v>
      </c>
      <c r="AX1855" s="12" t="s">
        <v>73</v>
      </c>
      <c r="AY1855" s="231" t="s">
        <v>141</v>
      </c>
    </row>
    <row r="1856" s="12" customFormat="1">
      <c r="B1856" s="221"/>
      <c r="C1856" s="222"/>
      <c r="D1856" s="212" t="s">
        <v>150</v>
      </c>
      <c r="E1856" s="223" t="s">
        <v>1</v>
      </c>
      <c r="F1856" s="224" t="s">
        <v>483</v>
      </c>
      <c r="G1856" s="222"/>
      <c r="H1856" s="225">
        <v>1</v>
      </c>
      <c r="I1856" s="226"/>
      <c r="J1856" s="222"/>
      <c r="K1856" s="222"/>
      <c r="L1856" s="227"/>
      <c r="M1856" s="228"/>
      <c r="N1856" s="229"/>
      <c r="O1856" s="229"/>
      <c r="P1856" s="229"/>
      <c r="Q1856" s="229"/>
      <c r="R1856" s="229"/>
      <c r="S1856" s="229"/>
      <c r="T1856" s="230"/>
      <c r="AT1856" s="231" t="s">
        <v>150</v>
      </c>
      <c r="AU1856" s="231" t="s">
        <v>80</v>
      </c>
      <c r="AV1856" s="12" t="s">
        <v>80</v>
      </c>
      <c r="AW1856" s="12" t="s">
        <v>35</v>
      </c>
      <c r="AX1856" s="12" t="s">
        <v>73</v>
      </c>
      <c r="AY1856" s="231" t="s">
        <v>141</v>
      </c>
    </row>
    <row r="1857" s="12" customFormat="1">
      <c r="B1857" s="221"/>
      <c r="C1857" s="222"/>
      <c r="D1857" s="212" t="s">
        <v>150</v>
      </c>
      <c r="E1857" s="223" t="s">
        <v>1</v>
      </c>
      <c r="F1857" s="224" t="s">
        <v>484</v>
      </c>
      <c r="G1857" s="222"/>
      <c r="H1857" s="225">
        <v>1</v>
      </c>
      <c r="I1857" s="226"/>
      <c r="J1857" s="222"/>
      <c r="K1857" s="222"/>
      <c r="L1857" s="227"/>
      <c r="M1857" s="228"/>
      <c r="N1857" s="229"/>
      <c r="O1857" s="229"/>
      <c r="P1857" s="229"/>
      <c r="Q1857" s="229"/>
      <c r="R1857" s="229"/>
      <c r="S1857" s="229"/>
      <c r="T1857" s="230"/>
      <c r="AT1857" s="231" t="s">
        <v>150</v>
      </c>
      <c r="AU1857" s="231" t="s">
        <v>80</v>
      </c>
      <c r="AV1857" s="12" t="s">
        <v>80</v>
      </c>
      <c r="AW1857" s="12" t="s">
        <v>35</v>
      </c>
      <c r="AX1857" s="12" t="s">
        <v>73</v>
      </c>
      <c r="AY1857" s="231" t="s">
        <v>141</v>
      </c>
    </row>
    <row r="1858" s="13" customFormat="1">
      <c r="B1858" s="232"/>
      <c r="C1858" s="233"/>
      <c r="D1858" s="212" t="s">
        <v>150</v>
      </c>
      <c r="E1858" s="234" t="s">
        <v>1</v>
      </c>
      <c r="F1858" s="235" t="s">
        <v>155</v>
      </c>
      <c r="G1858" s="233"/>
      <c r="H1858" s="236">
        <v>7</v>
      </c>
      <c r="I1858" s="237"/>
      <c r="J1858" s="233"/>
      <c r="K1858" s="233"/>
      <c r="L1858" s="238"/>
      <c r="M1858" s="239"/>
      <c r="N1858" s="240"/>
      <c r="O1858" s="240"/>
      <c r="P1858" s="240"/>
      <c r="Q1858" s="240"/>
      <c r="R1858" s="240"/>
      <c r="S1858" s="240"/>
      <c r="T1858" s="241"/>
      <c r="AT1858" s="242" t="s">
        <v>150</v>
      </c>
      <c r="AU1858" s="242" t="s">
        <v>80</v>
      </c>
      <c r="AV1858" s="13" t="s">
        <v>148</v>
      </c>
      <c r="AW1858" s="13" t="s">
        <v>35</v>
      </c>
      <c r="AX1858" s="13" t="s">
        <v>78</v>
      </c>
      <c r="AY1858" s="242" t="s">
        <v>141</v>
      </c>
    </row>
    <row r="1859" s="1" customFormat="1" ht="14.4" customHeight="1">
      <c r="B1859" s="37"/>
      <c r="C1859" s="254" t="s">
        <v>1657</v>
      </c>
      <c r="D1859" s="254" t="s">
        <v>298</v>
      </c>
      <c r="E1859" s="255" t="s">
        <v>1658</v>
      </c>
      <c r="F1859" s="256" t="s">
        <v>1659</v>
      </c>
      <c r="G1859" s="257" t="s">
        <v>479</v>
      </c>
      <c r="H1859" s="258">
        <v>3</v>
      </c>
      <c r="I1859" s="259"/>
      <c r="J1859" s="260">
        <f>ROUND(I1859*H1859,2)</f>
        <v>0</v>
      </c>
      <c r="K1859" s="256" t="s">
        <v>147</v>
      </c>
      <c r="L1859" s="261"/>
      <c r="M1859" s="262" t="s">
        <v>1</v>
      </c>
      <c r="N1859" s="263" t="s">
        <v>44</v>
      </c>
      <c r="O1859" s="78"/>
      <c r="P1859" s="207">
        <f>O1859*H1859</f>
        <v>0</v>
      </c>
      <c r="Q1859" s="207">
        <v>0.0138</v>
      </c>
      <c r="R1859" s="207">
        <f>Q1859*H1859</f>
        <v>0.041399999999999999</v>
      </c>
      <c r="S1859" s="207">
        <v>0</v>
      </c>
      <c r="T1859" s="208">
        <f>S1859*H1859</f>
        <v>0</v>
      </c>
      <c r="AR1859" s="16" t="s">
        <v>422</v>
      </c>
      <c r="AT1859" s="16" t="s">
        <v>298</v>
      </c>
      <c r="AU1859" s="16" t="s">
        <v>80</v>
      </c>
      <c r="AY1859" s="16" t="s">
        <v>141</v>
      </c>
      <c r="BE1859" s="209">
        <f>IF(N1859="základní",J1859,0)</f>
        <v>0</v>
      </c>
      <c r="BF1859" s="209">
        <f>IF(N1859="snížená",J1859,0)</f>
        <v>0</v>
      </c>
      <c r="BG1859" s="209">
        <f>IF(N1859="zákl. přenesená",J1859,0)</f>
        <v>0</v>
      </c>
      <c r="BH1859" s="209">
        <f>IF(N1859="sníž. přenesená",J1859,0)</f>
        <v>0</v>
      </c>
      <c r="BI1859" s="209">
        <f>IF(N1859="nulová",J1859,0)</f>
        <v>0</v>
      </c>
      <c r="BJ1859" s="16" t="s">
        <v>78</v>
      </c>
      <c r="BK1859" s="209">
        <f>ROUND(I1859*H1859,2)</f>
        <v>0</v>
      </c>
      <c r="BL1859" s="16" t="s">
        <v>285</v>
      </c>
      <c r="BM1859" s="16" t="s">
        <v>1660</v>
      </c>
    </row>
    <row r="1860" s="11" customFormat="1">
      <c r="B1860" s="210"/>
      <c r="C1860" s="211"/>
      <c r="D1860" s="212" t="s">
        <v>150</v>
      </c>
      <c r="E1860" s="213" t="s">
        <v>1</v>
      </c>
      <c r="F1860" s="214" t="s">
        <v>452</v>
      </c>
      <c r="G1860" s="211"/>
      <c r="H1860" s="213" t="s">
        <v>1</v>
      </c>
      <c r="I1860" s="215"/>
      <c r="J1860" s="211"/>
      <c r="K1860" s="211"/>
      <c r="L1860" s="216"/>
      <c r="M1860" s="217"/>
      <c r="N1860" s="218"/>
      <c r="O1860" s="218"/>
      <c r="P1860" s="218"/>
      <c r="Q1860" s="218"/>
      <c r="R1860" s="218"/>
      <c r="S1860" s="218"/>
      <c r="T1860" s="219"/>
      <c r="AT1860" s="220" t="s">
        <v>150</v>
      </c>
      <c r="AU1860" s="220" t="s">
        <v>80</v>
      </c>
      <c r="AV1860" s="11" t="s">
        <v>78</v>
      </c>
      <c r="AW1860" s="11" t="s">
        <v>35</v>
      </c>
      <c r="AX1860" s="11" t="s">
        <v>73</v>
      </c>
      <c r="AY1860" s="220" t="s">
        <v>141</v>
      </c>
    </row>
    <row r="1861" s="11" customFormat="1">
      <c r="B1861" s="210"/>
      <c r="C1861" s="211"/>
      <c r="D1861" s="212" t="s">
        <v>150</v>
      </c>
      <c r="E1861" s="213" t="s">
        <v>1</v>
      </c>
      <c r="F1861" s="214" t="s">
        <v>1661</v>
      </c>
      <c r="G1861" s="211"/>
      <c r="H1861" s="213" t="s">
        <v>1</v>
      </c>
      <c r="I1861" s="215"/>
      <c r="J1861" s="211"/>
      <c r="K1861" s="211"/>
      <c r="L1861" s="216"/>
      <c r="M1861" s="217"/>
      <c r="N1861" s="218"/>
      <c r="O1861" s="218"/>
      <c r="P1861" s="218"/>
      <c r="Q1861" s="218"/>
      <c r="R1861" s="218"/>
      <c r="S1861" s="218"/>
      <c r="T1861" s="219"/>
      <c r="AT1861" s="220" t="s">
        <v>150</v>
      </c>
      <c r="AU1861" s="220" t="s">
        <v>80</v>
      </c>
      <c r="AV1861" s="11" t="s">
        <v>78</v>
      </c>
      <c r="AW1861" s="11" t="s">
        <v>35</v>
      </c>
      <c r="AX1861" s="11" t="s">
        <v>73</v>
      </c>
      <c r="AY1861" s="220" t="s">
        <v>141</v>
      </c>
    </row>
    <row r="1862" s="12" customFormat="1">
      <c r="B1862" s="221"/>
      <c r="C1862" s="222"/>
      <c r="D1862" s="212" t="s">
        <v>150</v>
      </c>
      <c r="E1862" s="223" t="s">
        <v>1</v>
      </c>
      <c r="F1862" s="224" t="s">
        <v>481</v>
      </c>
      <c r="G1862" s="222"/>
      <c r="H1862" s="225">
        <v>3</v>
      </c>
      <c r="I1862" s="226"/>
      <c r="J1862" s="222"/>
      <c r="K1862" s="222"/>
      <c r="L1862" s="227"/>
      <c r="M1862" s="228"/>
      <c r="N1862" s="229"/>
      <c r="O1862" s="229"/>
      <c r="P1862" s="229"/>
      <c r="Q1862" s="229"/>
      <c r="R1862" s="229"/>
      <c r="S1862" s="229"/>
      <c r="T1862" s="230"/>
      <c r="AT1862" s="231" t="s">
        <v>150</v>
      </c>
      <c r="AU1862" s="231" t="s">
        <v>80</v>
      </c>
      <c r="AV1862" s="12" t="s">
        <v>80</v>
      </c>
      <c r="AW1862" s="12" t="s">
        <v>35</v>
      </c>
      <c r="AX1862" s="12" t="s">
        <v>78</v>
      </c>
      <c r="AY1862" s="231" t="s">
        <v>141</v>
      </c>
    </row>
    <row r="1863" s="1" customFormat="1" ht="14.4" customHeight="1">
      <c r="B1863" s="37"/>
      <c r="C1863" s="254" t="s">
        <v>1662</v>
      </c>
      <c r="D1863" s="254" t="s">
        <v>298</v>
      </c>
      <c r="E1863" s="255" t="s">
        <v>1663</v>
      </c>
      <c r="F1863" s="256" t="s">
        <v>1664</v>
      </c>
      <c r="G1863" s="257" t="s">
        <v>479</v>
      </c>
      <c r="H1863" s="258">
        <v>2</v>
      </c>
      <c r="I1863" s="259"/>
      <c r="J1863" s="260">
        <f>ROUND(I1863*H1863,2)</f>
        <v>0</v>
      </c>
      <c r="K1863" s="256" t="s">
        <v>147</v>
      </c>
      <c r="L1863" s="261"/>
      <c r="M1863" s="262" t="s">
        <v>1</v>
      </c>
      <c r="N1863" s="263" t="s">
        <v>44</v>
      </c>
      <c r="O1863" s="78"/>
      <c r="P1863" s="207">
        <f>O1863*H1863</f>
        <v>0</v>
      </c>
      <c r="Q1863" s="207">
        <v>0.0155</v>
      </c>
      <c r="R1863" s="207">
        <f>Q1863*H1863</f>
        <v>0.031</v>
      </c>
      <c r="S1863" s="207">
        <v>0</v>
      </c>
      <c r="T1863" s="208">
        <f>S1863*H1863</f>
        <v>0</v>
      </c>
      <c r="AR1863" s="16" t="s">
        <v>422</v>
      </c>
      <c r="AT1863" s="16" t="s">
        <v>298</v>
      </c>
      <c r="AU1863" s="16" t="s">
        <v>80</v>
      </c>
      <c r="AY1863" s="16" t="s">
        <v>141</v>
      </c>
      <c r="BE1863" s="209">
        <f>IF(N1863="základní",J1863,0)</f>
        <v>0</v>
      </c>
      <c r="BF1863" s="209">
        <f>IF(N1863="snížená",J1863,0)</f>
        <v>0</v>
      </c>
      <c r="BG1863" s="209">
        <f>IF(N1863="zákl. přenesená",J1863,0)</f>
        <v>0</v>
      </c>
      <c r="BH1863" s="209">
        <f>IF(N1863="sníž. přenesená",J1863,0)</f>
        <v>0</v>
      </c>
      <c r="BI1863" s="209">
        <f>IF(N1863="nulová",J1863,0)</f>
        <v>0</v>
      </c>
      <c r="BJ1863" s="16" t="s">
        <v>78</v>
      </c>
      <c r="BK1863" s="209">
        <f>ROUND(I1863*H1863,2)</f>
        <v>0</v>
      </c>
      <c r="BL1863" s="16" t="s">
        <v>285</v>
      </c>
      <c r="BM1863" s="16" t="s">
        <v>1665</v>
      </c>
    </row>
    <row r="1864" s="11" customFormat="1">
      <c r="B1864" s="210"/>
      <c r="C1864" s="211"/>
      <c r="D1864" s="212" t="s">
        <v>150</v>
      </c>
      <c r="E1864" s="213" t="s">
        <v>1</v>
      </c>
      <c r="F1864" s="214" t="s">
        <v>1661</v>
      </c>
      <c r="G1864" s="211"/>
      <c r="H1864" s="213" t="s">
        <v>1</v>
      </c>
      <c r="I1864" s="215"/>
      <c r="J1864" s="211"/>
      <c r="K1864" s="211"/>
      <c r="L1864" s="216"/>
      <c r="M1864" s="217"/>
      <c r="N1864" s="218"/>
      <c r="O1864" s="218"/>
      <c r="P1864" s="218"/>
      <c r="Q1864" s="218"/>
      <c r="R1864" s="218"/>
      <c r="S1864" s="218"/>
      <c r="T1864" s="219"/>
      <c r="AT1864" s="220" t="s">
        <v>150</v>
      </c>
      <c r="AU1864" s="220" t="s">
        <v>80</v>
      </c>
      <c r="AV1864" s="11" t="s">
        <v>78</v>
      </c>
      <c r="AW1864" s="11" t="s">
        <v>35</v>
      </c>
      <c r="AX1864" s="11" t="s">
        <v>73</v>
      </c>
      <c r="AY1864" s="220" t="s">
        <v>141</v>
      </c>
    </row>
    <row r="1865" s="12" customFormat="1">
      <c r="B1865" s="221"/>
      <c r="C1865" s="222"/>
      <c r="D1865" s="212" t="s">
        <v>150</v>
      </c>
      <c r="E1865" s="223" t="s">
        <v>1</v>
      </c>
      <c r="F1865" s="224" t="s">
        <v>482</v>
      </c>
      <c r="G1865" s="222"/>
      <c r="H1865" s="225">
        <v>2</v>
      </c>
      <c r="I1865" s="226"/>
      <c r="J1865" s="222"/>
      <c r="K1865" s="222"/>
      <c r="L1865" s="227"/>
      <c r="M1865" s="228"/>
      <c r="N1865" s="229"/>
      <c r="O1865" s="229"/>
      <c r="P1865" s="229"/>
      <c r="Q1865" s="229"/>
      <c r="R1865" s="229"/>
      <c r="S1865" s="229"/>
      <c r="T1865" s="230"/>
      <c r="AT1865" s="231" t="s">
        <v>150</v>
      </c>
      <c r="AU1865" s="231" t="s">
        <v>80</v>
      </c>
      <c r="AV1865" s="12" t="s">
        <v>80</v>
      </c>
      <c r="AW1865" s="12" t="s">
        <v>35</v>
      </c>
      <c r="AX1865" s="12" t="s">
        <v>78</v>
      </c>
      <c r="AY1865" s="231" t="s">
        <v>141</v>
      </c>
    </row>
    <row r="1866" s="1" customFormat="1" ht="14.4" customHeight="1">
      <c r="B1866" s="37"/>
      <c r="C1866" s="254" t="s">
        <v>1666</v>
      </c>
      <c r="D1866" s="254" t="s">
        <v>298</v>
      </c>
      <c r="E1866" s="255" t="s">
        <v>1667</v>
      </c>
      <c r="F1866" s="256" t="s">
        <v>1668</v>
      </c>
      <c r="G1866" s="257" t="s">
        <v>479</v>
      </c>
      <c r="H1866" s="258">
        <v>1</v>
      </c>
      <c r="I1866" s="259"/>
      <c r="J1866" s="260">
        <f>ROUND(I1866*H1866,2)</f>
        <v>0</v>
      </c>
      <c r="K1866" s="256" t="s">
        <v>147</v>
      </c>
      <c r="L1866" s="261"/>
      <c r="M1866" s="262" t="s">
        <v>1</v>
      </c>
      <c r="N1866" s="263" t="s">
        <v>44</v>
      </c>
      <c r="O1866" s="78"/>
      <c r="P1866" s="207">
        <f>O1866*H1866</f>
        <v>0</v>
      </c>
      <c r="Q1866" s="207">
        <v>0.016</v>
      </c>
      <c r="R1866" s="207">
        <f>Q1866*H1866</f>
        <v>0.016</v>
      </c>
      <c r="S1866" s="207">
        <v>0</v>
      </c>
      <c r="T1866" s="208">
        <f>S1866*H1866</f>
        <v>0</v>
      </c>
      <c r="AR1866" s="16" t="s">
        <v>422</v>
      </c>
      <c r="AT1866" s="16" t="s">
        <v>298</v>
      </c>
      <c r="AU1866" s="16" t="s">
        <v>80</v>
      </c>
      <c r="AY1866" s="16" t="s">
        <v>141</v>
      </c>
      <c r="BE1866" s="209">
        <f>IF(N1866="základní",J1866,0)</f>
        <v>0</v>
      </c>
      <c r="BF1866" s="209">
        <f>IF(N1866="snížená",J1866,0)</f>
        <v>0</v>
      </c>
      <c r="BG1866" s="209">
        <f>IF(N1866="zákl. přenesená",J1866,0)</f>
        <v>0</v>
      </c>
      <c r="BH1866" s="209">
        <f>IF(N1866="sníž. přenesená",J1866,0)</f>
        <v>0</v>
      </c>
      <c r="BI1866" s="209">
        <f>IF(N1866="nulová",J1866,0)</f>
        <v>0</v>
      </c>
      <c r="BJ1866" s="16" t="s">
        <v>78</v>
      </c>
      <c r="BK1866" s="209">
        <f>ROUND(I1866*H1866,2)</f>
        <v>0</v>
      </c>
      <c r="BL1866" s="16" t="s">
        <v>285</v>
      </c>
      <c r="BM1866" s="16" t="s">
        <v>1669</v>
      </c>
    </row>
    <row r="1867" s="11" customFormat="1">
      <c r="B1867" s="210"/>
      <c r="C1867" s="211"/>
      <c r="D1867" s="212" t="s">
        <v>150</v>
      </c>
      <c r="E1867" s="213" t="s">
        <v>1</v>
      </c>
      <c r="F1867" s="214" t="s">
        <v>1661</v>
      </c>
      <c r="G1867" s="211"/>
      <c r="H1867" s="213" t="s">
        <v>1</v>
      </c>
      <c r="I1867" s="215"/>
      <c r="J1867" s="211"/>
      <c r="K1867" s="211"/>
      <c r="L1867" s="216"/>
      <c r="M1867" s="217"/>
      <c r="N1867" s="218"/>
      <c r="O1867" s="218"/>
      <c r="P1867" s="218"/>
      <c r="Q1867" s="218"/>
      <c r="R1867" s="218"/>
      <c r="S1867" s="218"/>
      <c r="T1867" s="219"/>
      <c r="AT1867" s="220" t="s">
        <v>150</v>
      </c>
      <c r="AU1867" s="220" t="s">
        <v>80</v>
      </c>
      <c r="AV1867" s="11" t="s">
        <v>78</v>
      </c>
      <c r="AW1867" s="11" t="s">
        <v>35</v>
      </c>
      <c r="AX1867" s="11" t="s">
        <v>73</v>
      </c>
      <c r="AY1867" s="220" t="s">
        <v>141</v>
      </c>
    </row>
    <row r="1868" s="12" customFormat="1">
      <c r="B1868" s="221"/>
      <c r="C1868" s="222"/>
      <c r="D1868" s="212" t="s">
        <v>150</v>
      </c>
      <c r="E1868" s="223" t="s">
        <v>1</v>
      </c>
      <c r="F1868" s="224" t="s">
        <v>483</v>
      </c>
      <c r="G1868" s="222"/>
      <c r="H1868" s="225">
        <v>1</v>
      </c>
      <c r="I1868" s="226"/>
      <c r="J1868" s="222"/>
      <c r="K1868" s="222"/>
      <c r="L1868" s="227"/>
      <c r="M1868" s="228"/>
      <c r="N1868" s="229"/>
      <c r="O1868" s="229"/>
      <c r="P1868" s="229"/>
      <c r="Q1868" s="229"/>
      <c r="R1868" s="229"/>
      <c r="S1868" s="229"/>
      <c r="T1868" s="230"/>
      <c r="AT1868" s="231" t="s">
        <v>150</v>
      </c>
      <c r="AU1868" s="231" t="s">
        <v>80</v>
      </c>
      <c r="AV1868" s="12" t="s">
        <v>80</v>
      </c>
      <c r="AW1868" s="12" t="s">
        <v>35</v>
      </c>
      <c r="AX1868" s="12" t="s">
        <v>78</v>
      </c>
      <c r="AY1868" s="231" t="s">
        <v>141</v>
      </c>
    </row>
    <row r="1869" s="1" customFormat="1" ht="14.4" customHeight="1">
      <c r="B1869" s="37"/>
      <c r="C1869" s="254" t="s">
        <v>1670</v>
      </c>
      <c r="D1869" s="254" t="s">
        <v>298</v>
      </c>
      <c r="E1869" s="255" t="s">
        <v>1671</v>
      </c>
      <c r="F1869" s="256" t="s">
        <v>1672</v>
      </c>
      <c r="G1869" s="257" t="s">
        <v>479</v>
      </c>
      <c r="H1869" s="258">
        <v>1</v>
      </c>
      <c r="I1869" s="259"/>
      <c r="J1869" s="260">
        <f>ROUND(I1869*H1869,2)</f>
        <v>0</v>
      </c>
      <c r="K1869" s="256" t="s">
        <v>147</v>
      </c>
      <c r="L1869" s="261"/>
      <c r="M1869" s="262" t="s">
        <v>1</v>
      </c>
      <c r="N1869" s="263" t="s">
        <v>44</v>
      </c>
      <c r="O1869" s="78"/>
      <c r="P1869" s="207">
        <f>O1869*H1869</f>
        <v>0</v>
      </c>
      <c r="Q1869" s="207">
        <v>0.016</v>
      </c>
      <c r="R1869" s="207">
        <f>Q1869*H1869</f>
        <v>0.016</v>
      </c>
      <c r="S1869" s="207">
        <v>0</v>
      </c>
      <c r="T1869" s="208">
        <f>S1869*H1869</f>
        <v>0</v>
      </c>
      <c r="AR1869" s="16" t="s">
        <v>422</v>
      </c>
      <c r="AT1869" s="16" t="s">
        <v>298</v>
      </c>
      <c r="AU1869" s="16" t="s">
        <v>80</v>
      </c>
      <c r="AY1869" s="16" t="s">
        <v>141</v>
      </c>
      <c r="BE1869" s="209">
        <f>IF(N1869="základní",J1869,0)</f>
        <v>0</v>
      </c>
      <c r="BF1869" s="209">
        <f>IF(N1869="snížená",J1869,0)</f>
        <v>0</v>
      </c>
      <c r="BG1869" s="209">
        <f>IF(N1869="zákl. přenesená",J1869,0)</f>
        <v>0</v>
      </c>
      <c r="BH1869" s="209">
        <f>IF(N1869="sníž. přenesená",J1869,0)</f>
        <v>0</v>
      </c>
      <c r="BI1869" s="209">
        <f>IF(N1869="nulová",J1869,0)</f>
        <v>0</v>
      </c>
      <c r="BJ1869" s="16" t="s">
        <v>78</v>
      </c>
      <c r="BK1869" s="209">
        <f>ROUND(I1869*H1869,2)</f>
        <v>0</v>
      </c>
      <c r="BL1869" s="16" t="s">
        <v>285</v>
      </c>
      <c r="BM1869" s="16" t="s">
        <v>1673</v>
      </c>
    </row>
    <row r="1870" s="11" customFormat="1">
      <c r="B1870" s="210"/>
      <c r="C1870" s="211"/>
      <c r="D1870" s="212" t="s">
        <v>150</v>
      </c>
      <c r="E1870" s="213" t="s">
        <v>1</v>
      </c>
      <c r="F1870" s="214" t="s">
        <v>1661</v>
      </c>
      <c r="G1870" s="211"/>
      <c r="H1870" s="213" t="s">
        <v>1</v>
      </c>
      <c r="I1870" s="215"/>
      <c r="J1870" s="211"/>
      <c r="K1870" s="211"/>
      <c r="L1870" s="216"/>
      <c r="M1870" s="217"/>
      <c r="N1870" s="218"/>
      <c r="O1870" s="218"/>
      <c r="P1870" s="218"/>
      <c r="Q1870" s="218"/>
      <c r="R1870" s="218"/>
      <c r="S1870" s="218"/>
      <c r="T1870" s="219"/>
      <c r="AT1870" s="220" t="s">
        <v>150</v>
      </c>
      <c r="AU1870" s="220" t="s">
        <v>80</v>
      </c>
      <c r="AV1870" s="11" t="s">
        <v>78</v>
      </c>
      <c r="AW1870" s="11" t="s">
        <v>35</v>
      </c>
      <c r="AX1870" s="11" t="s">
        <v>73</v>
      </c>
      <c r="AY1870" s="220" t="s">
        <v>141</v>
      </c>
    </row>
    <row r="1871" s="11" customFormat="1">
      <c r="B1871" s="210"/>
      <c r="C1871" s="211"/>
      <c r="D1871" s="212" t="s">
        <v>150</v>
      </c>
      <c r="E1871" s="213" t="s">
        <v>1</v>
      </c>
      <c r="F1871" s="214" t="s">
        <v>1674</v>
      </c>
      <c r="G1871" s="211"/>
      <c r="H1871" s="213" t="s">
        <v>1</v>
      </c>
      <c r="I1871" s="215"/>
      <c r="J1871" s="211"/>
      <c r="K1871" s="211"/>
      <c r="L1871" s="216"/>
      <c r="M1871" s="217"/>
      <c r="N1871" s="218"/>
      <c r="O1871" s="218"/>
      <c r="P1871" s="218"/>
      <c r="Q1871" s="218"/>
      <c r="R1871" s="218"/>
      <c r="S1871" s="218"/>
      <c r="T1871" s="219"/>
      <c r="AT1871" s="220" t="s">
        <v>150</v>
      </c>
      <c r="AU1871" s="220" t="s">
        <v>80</v>
      </c>
      <c r="AV1871" s="11" t="s">
        <v>78</v>
      </c>
      <c r="AW1871" s="11" t="s">
        <v>35</v>
      </c>
      <c r="AX1871" s="11" t="s">
        <v>73</v>
      </c>
      <c r="AY1871" s="220" t="s">
        <v>141</v>
      </c>
    </row>
    <row r="1872" s="12" customFormat="1">
      <c r="B1872" s="221"/>
      <c r="C1872" s="222"/>
      <c r="D1872" s="212" t="s">
        <v>150</v>
      </c>
      <c r="E1872" s="223" t="s">
        <v>1</v>
      </c>
      <c r="F1872" s="224" t="s">
        <v>484</v>
      </c>
      <c r="G1872" s="222"/>
      <c r="H1872" s="225">
        <v>1</v>
      </c>
      <c r="I1872" s="226"/>
      <c r="J1872" s="222"/>
      <c r="K1872" s="222"/>
      <c r="L1872" s="227"/>
      <c r="M1872" s="228"/>
      <c r="N1872" s="229"/>
      <c r="O1872" s="229"/>
      <c r="P1872" s="229"/>
      <c r="Q1872" s="229"/>
      <c r="R1872" s="229"/>
      <c r="S1872" s="229"/>
      <c r="T1872" s="230"/>
      <c r="AT1872" s="231" t="s">
        <v>150</v>
      </c>
      <c r="AU1872" s="231" t="s">
        <v>80</v>
      </c>
      <c r="AV1872" s="12" t="s">
        <v>80</v>
      </c>
      <c r="AW1872" s="12" t="s">
        <v>35</v>
      </c>
      <c r="AX1872" s="12" t="s">
        <v>78</v>
      </c>
      <c r="AY1872" s="231" t="s">
        <v>141</v>
      </c>
    </row>
    <row r="1873" s="1" customFormat="1" ht="14.4" customHeight="1">
      <c r="B1873" s="37"/>
      <c r="C1873" s="198" t="s">
        <v>1675</v>
      </c>
      <c r="D1873" s="198" t="s">
        <v>143</v>
      </c>
      <c r="E1873" s="199" t="s">
        <v>1676</v>
      </c>
      <c r="F1873" s="200" t="s">
        <v>1677</v>
      </c>
      <c r="G1873" s="201" t="s">
        <v>479</v>
      </c>
      <c r="H1873" s="202">
        <v>4</v>
      </c>
      <c r="I1873" s="203"/>
      <c r="J1873" s="204">
        <f>ROUND(I1873*H1873,2)</f>
        <v>0</v>
      </c>
      <c r="K1873" s="200" t="s">
        <v>147</v>
      </c>
      <c r="L1873" s="42"/>
      <c r="M1873" s="205" t="s">
        <v>1</v>
      </c>
      <c r="N1873" s="206" t="s">
        <v>44</v>
      </c>
      <c r="O1873" s="78"/>
      <c r="P1873" s="207">
        <f>O1873*H1873</f>
        <v>0</v>
      </c>
      <c r="Q1873" s="207">
        <v>0</v>
      </c>
      <c r="R1873" s="207">
        <f>Q1873*H1873</f>
        <v>0</v>
      </c>
      <c r="S1873" s="207">
        <v>0</v>
      </c>
      <c r="T1873" s="208">
        <f>S1873*H1873</f>
        <v>0</v>
      </c>
      <c r="AR1873" s="16" t="s">
        <v>285</v>
      </c>
      <c r="AT1873" s="16" t="s">
        <v>143</v>
      </c>
      <c r="AU1873" s="16" t="s">
        <v>80</v>
      </c>
      <c r="AY1873" s="16" t="s">
        <v>141</v>
      </c>
      <c r="BE1873" s="209">
        <f>IF(N1873="základní",J1873,0)</f>
        <v>0</v>
      </c>
      <c r="BF1873" s="209">
        <f>IF(N1873="snížená",J1873,0)</f>
        <v>0</v>
      </c>
      <c r="BG1873" s="209">
        <f>IF(N1873="zákl. přenesená",J1873,0)</f>
        <v>0</v>
      </c>
      <c r="BH1873" s="209">
        <f>IF(N1873="sníž. přenesená",J1873,0)</f>
        <v>0</v>
      </c>
      <c r="BI1873" s="209">
        <f>IF(N1873="nulová",J1873,0)</f>
        <v>0</v>
      </c>
      <c r="BJ1873" s="16" t="s">
        <v>78</v>
      </c>
      <c r="BK1873" s="209">
        <f>ROUND(I1873*H1873,2)</f>
        <v>0</v>
      </c>
      <c r="BL1873" s="16" t="s">
        <v>285</v>
      </c>
      <c r="BM1873" s="16" t="s">
        <v>1678</v>
      </c>
    </row>
    <row r="1874" s="11" customFormat="1">
      <c r="B1874" s="210"/>
      <c r="C1874" s="211"/>
      <c r="D1874" s="212" t="s">
        <v>150</v>
      </c>
      <c r="E1874" s="213" t="s">
        <v>1</v>
      </c>
      <c r="F1874" s="214" t="s">
        <v>452</v>
      </c>
      <c r="G1874" s="211"/>
      <c r="H1874" s="213" t="s">
        <v>1</v>
      </c>
      <c r="I1874" s="215"/>
      <c r="J1874" s="211"/>
      <c r="K1874" s="211"/>
      <c r="L1874" s="216"/>
      <c r="M1874" s="217"/>
      <c r="N1874" s="218"/>
      <c r="O1874" s="218"/>
      <c r="P1874" s="218"/>
      <c r="Q1874" s="218"/>
      <c r="R1874" s="218"/>
      <c r="S1874" s="218"/>
      <c r="T1874" s="219"/>
      <c r="AT1874" s="220" t="s">
        <v>150</v>
      </c>
      <c r="AU1874" s="220" t="s">
        <v>80</v>
      </c>
      <c r="AV1874" s="11" t="s">
        <v>78</v>
      </c>
      <c r="AW1874" s="11" t="s">
        <v>35</v>
      </c>
      <c r="AX1874" s="11" t="s">
        <v>73</v>
      </c>
      <c r="AY1874" s="220" t="s">
        <v>141</v>
      </c>
    </row>
    <row r="1875" s="12" customFormat="1">
      <c r="B1875" s="221"/>
      <c r="C1875" s="222"/>
      <c r="D1875" s="212" t="s">
        <v>150</v>
      </c>
      <c r="E1875" s="223" t="s">
        <v>1</v>
      </c>
      <c r="F1875" s="224" t="s">
        <v>485</v>
      </c>
      <c r="G1875" s="222"/>
      <c r="H1875" s="225">
        <v>2</v>
      </c>
      <c r="I1875" s="226"/>
      <c r="J1875" s="222"/>
      <c r="K1875" s="222"/>
      <c r="L1875" s="227"/>
      <c r="M1875" s="228"/>
      <c r="N1875" s="229"/>
      <c r="O1875" s="229"/>
      <c r="P1875" s="229"/>
      <c r="Q1875" s="229"/>
      <c r="R1875" s="229"/>
      <c r="S1875" s="229"/>
      <c r="T1875" s="230"/>
      <c r="AT1875" s="231" t="s">
        <v>150</v>
      </c>
      <c r="AU1875" s="231" t="s">
        <v>80</v>
      </c>
      <c r="AV1875" s="12" t="s">
        <v>80</v>
      </c>
      <c r="AW1875" s="12" t="s">
        <v>35</v>
      </c>
      <c r="AX1875" s="12" t="s">
        <v>73</v>
      </c>
      <c r="AY1875" s="231" t="s">
        <v>141</v>
      </c>
    </row>
    <row r="1876" s="12" customFormat="1">
      <c r="B1876" s="221"/>
      <c r="C1876" s="222"/>
      <c r="D1876" s="212" t="s">
        <v>150</v>
      </c>
      <c r="E1876" s="223" t="s">
        <v>1</v>
      </c>
      <c r="F1876" s="224" t="s">
        <v>507</v>
      </c>
      <c r="G1876" s="222"/>
      <c r="H1876" s="225">
        <v>2</v>
      </c>
      <c r="I1876" s="226"/>
      <c r="J1876" s="222"/>
      <c r="K1876" s="222"/>
      <c r="L1876" s="227"/>
      <c r="M1876" s="228"/>
      <c r="N1876" s="229"/>
      <c r="O1876" s="229"/>
      <c r="P1876" s="229"/>
      <c r="Q1876" s="229"/>
      <c r="R1876" s="229"/>
      <c r="S1876" s="229"/>
      <c r="T1876" s="230"/>
      <c r="AT1876" s="231" t="s">
        <v>150</v>
      </c>
      <c r="AU1876" s="231" t="s">
        <v>80</v>
      </c>
      <c r="AV1876" s="12" t="s">
        <v>80</v>
      </c>
      <c r="AW1876" s="12" t="s">
        <v>35</v>
      </c>
      <c r="AX1876" s="12" t="s">
        <v>73</v>
      </c>
      <c r="AY1876" s="231" t="s">
        <v>141</v>
      </c>
    </row>
    <row r="1877" s="13" customFormat="1">
      <c r="B1877" s="232"/>
      <c r="C1877" s="233"/>
      <c r="D1877" s="212" t="s">
        <v>150</v>
      </c>
      <c r="E1877" s="234" t="s">
        <v>1</v>
      </c>
      <c r="F1877" s="235" t="s">
        <v>155</v>
      </c>
      <c r="G1877" s="233"/>
      <c r="H1877" s="236">
        <v>4</v>
      </c>
      <c r="I1877" s="237"/>
      <c r="J1877" s="233"/>
      <c r="K1877" s="233"/>
      <c r="L1877" s="238"/>
      <c r="M1877" s="239"/>
      <c r="N1877" s="240"/>
      <c r="O1877" s="240"/>
      <c r="P1877" s="240"/>
      <c r="Q1877" s="240"/>
      <c r="R1877" s="240"/>
      <c r="S1877" s="240"/>
      <c r="T1877" s="241"/>
      <c r="AT1877" s="242" t="s">
        <v>150</v>
      </c>
      <c r="AU1877" s="242" t="s">
        <v>80</v>
      </c>
      <c r="AV1877" s="13" t="s">
        <v>148</v>
      </c>
      <c r="AW1877" s="13" t="s">
        <v>35</v>
      </c>
      <c r="AX1877" s="13" t="s">
        <v>78</v>
      </c>
      <c r="AY1877" s="242" t="s">
        <v>141</v>
      </c>
    </row>
    <row r="1878" s="1" customFormat="1" ht="14.4" customHeight="1">
      <c r="B1878" s="37"/>
      <c r="C1878" s="254" t="s">
        <v>1679</v>
      </c>
      <c r="D1878" s="254" t="s">
        <v>298</v>
      </c>
      <c r="E1878" s="255" t="s">
        <v>1680</v>
      </c>
      <c r="F1878" s="256" t="s">
        <v>1681</v>
      </c>
      <c r="G1878" s="257" t="s">
        <v>479</v>
      </c>
      <c r="H1878" s="258">
        <v>2</v>
      </c>
      <c r="I1878" s="259"/>
      <c r="J1878" s="260">
        <f>ROUND(I1878*H1878,2)</f>
        <v>0</v>
      </c>
      <c r="K1878" s="256" t="s">
        <v>147</v>
      </c>
      <c r="L1878" s="261"/>
      <c r="M1878" s="262" t="s">
        <v>1</v>
      </c>
      <c r="N1878" s="263" t="s">
        <v>44</v>
      </c>
      <c r="O1878" s="78"/>
      <c r="P1878" s="207">
        <f>O1878*H1878</f>
        <v>0</v>
      </c>
      <c r="Q1878" s="207">
        <v>0.017500000000000002</v>
      </c>
      <c r="R1878" s="207">
        <f>Q1878*H1878</f>
        <v>0.035000000000000003</v>
      </c>
      <c r="S1878" s="207">
        <v>0</v>
      </c>
      <c r="T1878" s="208">
        <f>S1878*H1878</f>
        <v>0</v>
      </c>
      <c r="AR1878" s="16" t="s">
        <v>422</v>
      </c>
      <c r="AT1878" s="16" t="s">
        <v>298</v>
      </c>
      <c r="AU1878" s="16" t="s">
        <v>80</v>
      </c>
      <c r="AY1878" s="16" t="s">
        <v>141</v>
      </c>
      <c r="BE1878" s="209">
        <f>IF(N1878="základní",J1878,0)</f>
        <v>0</v>
      </c>
      <c r="BF1878" s="209">
        <f>IF(N1878="snížená",J1878,0)</f>
        <v>0</v>
      </c>
      <c r="BG1878" s="209">
        <f>IF(N1878="zákl. přenesená",J1878,0)</f>
        <v>0</v>
      </c>
      <c r="BH1878" s="209">
        <f>IF(N1878="sníž. přenesená",J1878,0)</f>
        <v>0</v>
      </c>
      <c r="BI1878" s="209">
        <f>IF(N1878="nulová",J1878,0)</f>
        <v>0</v>
      </c>
      <c r="BJ1878" s="16" t="s">
        <v>78</v>
      </c>
      <c r="BK1878" s="209">
        <f>ROUND(I1878*H1878,2)</f>
        <v>0</v>
      </c>
      <c r="BL1878" s="16" t="s">
        <v>285</v>
      </c>
      <c r="BM1878" s="16" t="s">
        <v>1682</v>
      </c>
    </row>
    <row r="1879" s="11" customFormat="1">
      <c r="B1879" s="210"/>
      <c r="C1879" s="211"/>
      <c r="D1879" s="212" t="s">
        <v>150</v>
      </c>
      <c r="E1879" s="213" t="s">
        <v>1</v>
      </c>
      <c r="F1879" s="214" t="s">
        <v>452</v>
      </c>
      <c r="G1879" s="211"/>
      <c r="H1879" s="213" t="s">
        <v>1</v>
      </c>
      <c r="I1879" s="215"/>
      <c r="J1879" s="211"/>
      <c r="K1879" s="211"/>
      <c r="L1879" s="216"/>
      <c r="M1879" s="217"/>
      <c r="N1879" s="218"/>
      <c r="O1879" s="218"/>
      <c r="P1879" s="218"/>
      <c r="Q1879" s="218"/>
      <c r="R1879" s="218"/>
      <c r="S1879" s="218"/>
      <c r="T1879" s="219"/>
      <c r="AT1879" s="220" t="s">
        <v>150</v>
      </c>
      <c r="AU1879" s="220" t="s">
        <v>80</v>
      </c>
      <c r="AV1879" s="11" t="s">
        <v>78</v>
      </c>
      <c r="AW1879" s="11" t="s">
        <v>35</v>
      </c>
      <c r="AX1879" s="11" t="s">
        <v>73</v>
      </c>
      <c r="AY1879" s="220" t="s">
        <v>141</v>
      </c>
    </row>
    <row r="1880" s="12" customFormat="1">
      <c r="B1880" s="221"/>
      <c r="C1880" s="222"/>
      <c r="D1880" s="212" t="s">
        <v>150</v>
      </c>
      <c r="E1880" s="223" t="s">
        <v>1</v>
      </c>
      <c r="F1880" s="224" t="s">
        <v>485</v>
      </c>
      <c r="G1880" s="222"/>
      <c r="H1880" s="225">
        <v>2</v>
      </c>
      <c r="I1880" s="226"/>
      <c r="J1880" s="222"/>
      <c r="K1880" s="222"/>
      <c r="L1880" s="227"/>
      <c r="M1880" s="228"/>
      <c r="N1880" s="229"/>
      <c r="O1880" s="229"/>
      <c r="P1880" s="229"/>
      <c r="Q1880" s="229"/>
      <c r="R1880" s="229"/>
      <c r="S1880" s="229"/>
      <c r="T1880" s="230"/>
      <c r="AT1880" s="231" t="s">
        <v>150</v>
      </c>
      <c r="AU1880" s="231" t="s">
        <v>80</v>
      </c>
      <c r="AV1880" s="12" t="s">
        <v>80</v>
      </c>
      <c r="AW1880" s="12" t="s">
        <v>35</v>
      </c>
      <c r="AX1880" s="12" t="s">
        <v>78</v>
      </c>
      <c r="AY1880" s="231" t="s">
        <v>141</v>
      </c>
    </row>
    <row r="1881" s="1" customFormat="1" ht="14.4" customHeight="1">
      <c r="B1881" s="37"/>
      <c r="C1881" s="254" t="s">
        <v>1683</v>
      </c>
      <c r="D1881" s="254" t="s">
        <v>298</v>
      </c>
      <c r="E1881" s="255" t="s">
        <v>1684</v>
      </c>
      <c r="F1881" s="256" t="s">
        <v>1685</v>
      </c>
      <c r="G1881" s="257" t="s">
        <v>479</v>
      </c>
      <c r="H1881" s="258">
        <v>2</v>
      </c>
      <c r="I1881" s="259"/>
      <c r="J1881" s="260">
        <f>ROUND(I1881*H1881,2)</f>
        <v>0</v>
      </c>
      <c r="K1881" s="256" t="s">
        <v>147</v>
      </c>
      <c r="L1881" s="261"/>
      <c r="M1881" s="262" t="s">
        <v>1</v>
      </c>
      <c r="N1881" s="263" t="s">
        <v>44</v>
      </c>
      <c r="O1881" s="78"/>
      <c r="P1881" s="207">
        <f>O1881*H1881</f>
        <v>0</v>
      </c>
      <c r="Q1881" s="207">
        <v>0.027</v>
      </c>
      <c r="R1881" s="207">
        <f>Q1881*H1881</f>
        <v>0.053999999999999999</v>
      </c>
      <c r="S1881" s="207">
        <v>0</v>
      </c>
      <c r="T1881" s="208">
        <f>S1881*H1881</f>
        <v>0</v>
      </c>
      <c r="AR1881" s="16" t="s">
        <v>422</v>
      </c>
      <c r="AT1881" s="16" t="s">
        <v>298</v>
      </c>
      <c r="AU1881" s="16" t="s">
        <v>80</v>
      </c>
      <c r="AY1881" s="16" t="s">
        <v>141</v>
      </c>
      <c r="BE1881" s="209">
        <f>IF(N1881="základní",J1881,0)</f>
        <v>0</v>
      </c>
      <c r="BF1881" s="209">
        <f>IF(N1881="snížená",J1881,0)</f>
        <v>0</v>
      </c>
      <c r="BG1881" s="209">
        <f>IF(N1881="zákl. přenesená",J1881,0)</f>
        <v>0</v>
      </c>
      <c r="BH1881" s="209">
        <f>IF(N1881="sníž. přenesená",J1881,0)</f>
        <v>0</v>
      </c>
      <c r="BI1881" s="209">
        <f>IF(N1881="nulová",J1881,0)</f>
        <v>0</v>
      </c>
      <c r="BJ1881" s="16" t="s">
        <v>78</v>
      </c>
      <c r="BK1881" s="209">
        <f>ROUND(I1881*H1881,2)</f>
        <v>0</v>
      </c>
      <c r="BL1881" s="16" t="s">
        <v>285</v>
      </c>
      <c r="BM1881" s="16" t="s">
        <v>1686</v>
      </c>
    </row>
    <row r="1882" s="11" customFormat="1">
      <c r="B1882" s="210"/>
      <c r="C1882" s="211"/>
      <c r="D1882" s="212" t="s">
        <v>150</v>
      </c>
      <c r="E1882" s="213" t="s">
        <v>1</v>
      </c>
      <c r="F1882" s="214" t="s">
        <v>452</v>
      </c>
      <c r="G1882" s="211"/>
      <c r="H1882" s="213" t="s">
        <v>1</v>
      </c>
      <c r="I1882" s="215"/>
      <c r="J1882" s="211"/>
      <c r="K1882" s="211"/>
      <c r="L1882" s="216"/>
      <c r="M1882" s="217"/>
      <c r="N1882" s="218"/>
      <c r="O1882" s="218"/>
      <c r="P1882" s="218"/>
      <c r="Q1882" s="218"/>
      <c r="R1882" s="218"/>
      <c r="S1882" s="218"/>
      <c r="T1882" s="219"/>
      <c r="AT1882" s="220" t="s">
        <v>150</v>
      </c>
      <c r="AU1882" s="220" t="s">
        <v>80</v>
      </c>
      <c r="AV1882" s="11" t="s">
        <v>78</v>
      </c>
      <c r="AW1882" s="11" t="s">
        <v>35</v>
      </c>
      <c r="AX1882" s="11" t="s">
        <v>73</v>
      </c>
      <c r="AY1882" s="220" t="s">
        <v>141</v>
      </c>
    </row>
    <row r="1883" s="11" customFormat="1">
      <c r="B1883" s="210"/>
      <c r="C1883" s="211"/>
      <c r="D1883" s="212" t="s">
        <v>150</v>
      </c>
      <c r="E1883" s="213" t="s">
        <v>1</v>
      </c>
      <c r="F1883" s="214" t="s">
        <v>506</v>
      </c>
      <c r="G1883" s="211"/>
      <c r="H1883" s="213" t="s">
        <v>1</v>
      </c>
      <c r="I1883" s="215"/>
      <c r="J1883" s="211"/>
      <c r="K1883" s="211"/>
      <c r="L1883" s="216"/>
      <c r="M1883" s="217"/>
      <c r="N1883" s="218"/>
      <c r="O1883" s="218"/>
      <c r="P1883" s="218"/>
      <c r="Q1883" s="218"/>
      <c r="R1883" s="218"/>
      <c r="S1883" s="218"/>
      <c r="T1883" s="219"/>
      <c r="AT1883" s="220" t="s">
        <v>150</v>
      </c>
      <c r="AU1883" s="220" t="s">
        <v>80</v>
      </c>
      <c r="AV1883" s="11" t="s">
        <v>78</v>
      </c>
      <c r="AW1883" s="11" t="s">
        <v>35</v>
      </c>
      <c r="AX1883" s="11" t="s">
        <v>73</v>
      </c>
      <c r="AY1883" s="220" t="s">
        <v>141</v>
      </c>
    </row>
    <row r="1884" s="12" customFormat="1">
      <c r="B1884" s="221"/>
      <c r="C1884" s="222"/>
      <c r="D1884" s="212" t="s">
        <v>150</v>
      </c>
      <c r="E1884" s="223" t="s">
        <v>1</v>
      </c>
      <c r="F1884" s="224" t="s">
        <v>507</v>
      </c>
      <c r="G1884" s="222"/>
      <c r="H1884" s="225">
        <v>2</v>
      </c>
      <c r="I1884" s="226"/>
      <c r="J1884" s="222"/>
      <c r="K1884" s="222"/>
      <c r="L1884" s="227"/>
      <c r="M1884" s="228"/>
      <c r="N1884" s="229"/>
      <c r="O1884" s="229"/>
      <c r="P1884" s="229"/>
      <c r="Q1884" s="229"/>
      <c r="R1884" s="229"/>
      <c r="S1884" s="229"/>
      <c r="T1884" s="230"/>
      <c r="AT1884" s="231" t="s">
        <v>150</v>
      </c>
      <c r="AU1884" s="231" t="s">
        <v>80</v>
      </c>
      <c r="AV1884" s="12" t="s">
        <v>80</v>
      </c>
      <c r="AW1884" s="12" t="s">
        <v>35</v>
      </c>
      <c r="AX1884" s="12" t="s">
        <v>78</v>
      </c>
      <c r="AY1884" s="231" t="s">
        <v>141</v>
      </c>
    </row>
    <row r="1885" s="1" customFormat="1" ht="14.4" customHeight="1">
      <c r="B1885" s="37"/>
      <c r="C1885" s="198" t="s">
        <v>1687</v>
      </c>
      <c r="D1885" s="198" t="s">
        <v>143</v>
      </c>
      <c r="E1885" s="199" t="s">
        <v>1688</v>
      </c>
      <c r="F1885" s="200" t="s">
        <v>1689</v>
      </c>
      <c r="G1885" s="201" t="s">
        <v>479</v>
      </c>
      <c r="H1885" s="202">
        <v>1</v>
      </c>
      <c r="I1885" s="203"/>
      <c r="J1885" s="204">
        <f>ROUND(I1885*H1885,2)</f>
        <v>0</v>
      </c>
      <c r="K1885" s="200" t="s">
        <v>147</v>
      </c>
      <c r="L1885" s="42"/>
      <c r="M1885" s="205" t="s">
        <v>1</v>
      </c>
      <c r="N1885" s="206" t="s">
        <v>44</v>
      </c>
      <c r="O1885" s="78"/>
      <c r="P1885" s="207">
        <f>O1885*H1885</f>
        <v>0</v>
      </c>
      <c r="Q1885" s="207">
        <v>0.00088000000000000003</v>
      </c>
      <c r="R1885" s="207">
        <f>Q1885*H1885</f>
        <v>0.00088000000000000003</v>
      </c>
      <c r="S1885" s="207">
        <v>0</v>
      </c>
      <c r="T1885" s="208">
        <f>S1885*H1885</f>
        <v>0</v>
      </c>
      <c r="AR1885" s="16" t="s">
        <v>285</v>
      </c>
      <c r="AT1885" s="16" t="s">
        <v>143</v>
      </c>
      <c r="AU1885" s="16" t="s">
        <v>80</v>
      </c>
      <c r="AY1885" s="16" t="s">
        <v>141</v>
      </c>
      <c r="BE1885" s="209">
        <f>IF(N1885="základní",J1885,0)</f>
        <v>0</v>
      </c>
      <c r="BF1885" s="209">
        <f>IF(N1885="snížená",J1885,0)</f>
        <v>0</v>
      </c>
      <c r="BG1885" s="209">
        <f>IF(N1885="zákl. přenesená",J1885,0)</f>
        <v>0</v>
      </c>
      <c r="BH1885" s="209">
        <f>IF(N1885="sníž. přenesená",J1885,0)</f>
        <v>0</v>
      </c>
      <c r="BI1885" s="209">
        <f>IF(N1885="nulová",J1885,0)</f>
        <v>0</v>
      </c>
      <c r="BJ1885" s="16" t="s">
        <v>78</v>
      </c>
      <c r="BK1885" s="209">
        <f>ROUND(I1885*H1885,2)</f>
        <v>0</v>
      </c>
      <c r="BL1885" s="16" t="s">
        <v>285</v>
      </c>
      <c r="BM1885" s="16" t="s">
        <v>1690</v>
      </c>
    </row>
    <row r="1886" s="11" customFormat="1">
      <c r="B1886" s="210"/>
      <c r="C1886" s="211"/>
      <c r="D1886" s="212" t="s">
        <v>150</v>
      </c>
      <c r="E1886" s="213" t="s">
        <v>1</v>
      </c>
      <c r="F1886" s="214" t="s">
        <v>452</v>
      </c>
      <c r="G1886" s="211"/>
      <c r="H1886" s="213" t="s">
        <v>1</v>
      </c>
      <c r="I1886" s="215"/>
      <c r="J1886" s="211"/>
      <c r="K1886" s="211"/>
      <c r="L1886" s="216"/>
      <c r="M1886" s="217"/>
      <c r="N1886" s="218"/>
      <c r="O1886" s="218"/>
      <c r="P1886" s="218"/>
      <c r="Q1886" s="218"/>
      <c r="R1886" s="218"/>
      <c r="S1886" s="218"/>
      <c r="T1886" s="219"/>
      <c r="AT1886" s="220" t="s">
        <v>150</v>
      </c>
      <c r="AU1886" s="220" t="s">
        <v>80</v>
      </c>
      <c r="AV1886" s="11" t="s">
        <v>78</v>
      </c>
      <c r="AW1886" s="11" t="s">
        <v>35</v>
      </c>
      <c r="AX1886" s="11" t="s">
        <v>73</v>
      </c>
      <c r="AY1886" s="220" t="s">
        <v>141</v>
      </c>
    </row>
    <row r="1887" s="12" customFormat="1">
      <c r="B1887" s="221"/>
      <c r="C1887" s="222"/>
      <c r="D1887" s="212" t="s">
        <v>150</v>
      </c>
      <c r="E1887" s="223" t="s">
        <v>1</v>
      </c>
      <c r="F1887" s="224" t="s">
        <v>1691</v>
      </c>
      <c r="G1887" s="222"/>
      <c r="H1887" s="225">
        <v>1</v>
      </c>
      <c r="I1887" s="226"/>
      <c r="J1887" s="222"/>
      <c r="K1887" s="222"/>
      <c r="L1887" s="227"/>
      <c r="M1887" s="228"/>
      <c r="N1887" s="229"/>
      <c r="O1887" s="229"/>
      <c r="P1887" s="229"/>
      <c r="Q1887" s="229"/>
      <c r="R1887" s="229"/>
      <c r="S1887" s="229"/>
      <c r="T1887" s="230"/>
      <c r="AT1887" s="231" t="s">
        <v>150</v>
      </c>
      <c r="AU1887" s="231" t="s">
        <v>80</v>
      </c>
      <c r="AV1887" s="12" t="s">
        <v>80</v>
      </c>
      <c r="AW1887" s="12" t="s">
        <v>35</v>
      </c>
      <c r="AX1887" s="12" t="s">
        <v>78</v>
      </c>
      <c r="AY1887" s="231" t="s">
        <v>141</v>
      </c>
    </row>
    <row r="1888" s="1" customFormat="1" ht="14.4" customHeight="1">
      <c r="B1888" s="37"/>
      <c r="C1888" s="254" t="s">
        <v>1692</v>
      </c>
      <c r="D1888" s="254" t="s">
        <v>298</v>
      </c>
      <c r="E1888" s="255" t="s">
        <v>1693</v>
      </c>
      <c r="F1888" s="256" t="s">
        <v>1694</v>
      </c>
      <c r="G1888" s="257" t="s">
        <v>479</v>
      </c>
      <c r="H1888" s="258">
        <v>1</v>
      </c>
      <c r="I1888" s="259"/>
      <c r="J1888" s="260">
        <f>ROUND(I1888*H1888,2)</f>
        <v>0</v>
      </c>
      <c r="K1888" s="256" t="s">
        <v>1</v>
      </c>
      <c r="L1888" s="261"/>
      <c r="M1888" s="262" t="s">
        <v>1</v>
      </c>
      <c r="N1888" s="263" t="s">
        <v>44</v>
      </c>
      <c r="O1888" s="78"/>
      <c r="P1888" s="207">
        <f>O1888*H1888</f>
        <v>0</v>
      </c>
      <c r="Q1888" s="207">
        <v>0.035999999999999997</v>
      </c>
      <c r="R1888" s="207">
        <f>Q1888*H1888</f>
        <v>0.035999999999999997</v>
      </c>
      <c r="S1888" s="207">
        <v>0</v>
      </c>
      <c r="T1888" s="208">
        <f>S1888*H1888</f>
        <v>0</v>
      </c>
      <c r="AR1888" s="16" t="s">
        <v>422</v>
      </c>
      <c r="AT1888" s="16" t="s">
        <v>298</v>
      </c>
      <c r="AU1888" s="16" t="s">
        <v>80</v>
      </c>
      <c r="AY1888" s="16" t="s">
        <v>141</v>
      </c>
      <c r="BE1888" s="209">
        <f>IF(N1888="základní",J1888,0)</f>
        <v>0</v>
      </c>
      <c r="BF1888" s="209">
        <f>IF(N1888="snížená",J1888,0)</f>
        <v>0</v>
      </c>
      <c r="BG1888" s="209">
        <f>IF(N1888="zákl. přenesená",J1888,0)</f>
        <v>0</v>
      </c>
      <c r="BH1888" s="209">
        <f>IF(N1888="sníž. přenesená",J1888,0)</f>
        <v>0</v>
      </c>
      <c r="BI1888" s="209">
        <f>IF(N1888="nulová",J1888,0)</f>
        <v>0</v>
      </c>
      <c r="BJ1888" s="16" t="s">
        <v>78</v>
      </c>
      <c r="BK1888" s="209">
        <f>ROUND(I1888*H1888,2)</f>
        <v>0</v>
      </c>
      <c r="BL1888" s="16" t="s">
        <v>285</v>
      </c>
      <c r="BM1888" s="16" t="s">
        <v>1695</v>
      </c>
    </row>
    <row r="1889" s="11" customFormat="1">
      <c r="B1889" s="210"/>
      <c r="C1889" s="211"/>
      <c r="D1889" s="212" t="s">
        <v>150</v>
      </c>
      <c r="E1889" s="213" t="s">
        <v>1</v>
      </c>
      <c r="F1889" s="214" t="s">
        <v>452</v>
      </c>
      <c r="G1889" s="211"/>
      <c r="H1889" s="213" t="s">
        <v>1</v>
      </c>
      <c r="I1889" s="215"/>
      <c r="J1889" s="211"/>
      <c r="K1889" s="211"/>
      <c r="L1889" s="216"/>
      <c r="M1889" s="217"/>
      <c r="N1889" s="218"/>
      <c r="O1889" s="218"/>
      <c r="P1889" s="218"/>
      <c r="Q1889" s="218"/>
      <c r="R1889" s="218"/>
      <c r="S1889" s="218"/>
      <c r="T1889" s="219"/>
      <c r="AT1889" s="220" t="s">
        <v>150</v>
      </c>
      <c r="AU1889" s="220" t="s">
        <v>80</v>
      </c>
      <c r="AV1889" s="11" t="s">
        <v>78</v>
      </c>
      <c r="AW1889" s="11" t="s">
        <v>35</v>
      </c>
      <c r="AX1889" s="11" t="s">
        <v>73</v>
      </c>
      <c r="AY1889" s="220" t="s">
        <v>141</v>
      </c>
    </row>
    <row r="1890" s="11" customFormat="1">
      <c r="B1890" s="210"/>
      <c r="C1890" s="211"/>
      <c r="D1890" s="212" t="s">
        <v>150</v>
      </c>
      <c r="E1890" s="213" t="s">
        <v>1</v>
      </c>
      <c r="F1890" s="214" t="s">
        <v>1696</v>
      </c>
      <c r="G1890" s="211"/>
      <c r="H1890" s="213" t="s">
        <v>1</v>
      </c>
      <c r="I1890" s="215"/>
      <c r="J1890" s="211"/>
      <c r="K1890" s="211"/>
      <c r="L1890" s="216"/>
      <c r="M1890" s="217"/>
      <c r="N1890" s="218"/>
      <c r="O1890" s="218"/>
      <c r="P1890" s="218"/>
      <c r="Q1890" s="218"/>
      <c r="R1890" s="218"/>
      <c r="S1890" s="218"/>
      <c r="T1890" s="219"/>
      <c r="AT1890" s="220" t="s">
        <v>150</v>
      </c>
      <c r="AU1890" s="220" t="s">
        <v>80</v>
      </c>
      <c r="AV1890" s="11" t="s">
        <v>78</v>
      </c>
      <c r="AW1890" s="11" t="s">
        <v>35</v>
      </c>
      <c r="AX1890" s="11" t="s">
        <v>73</v>
      </c>
      <c r="AY1890" s="220" t="s">
        <v>141</v>
      </c>
    </row>
    <row r="1891" s="12" customFormat="1">
      <c r="B1891" s="221"/>
      <c r="C1891" s="222"/>
      <c r="D1891" s="212" t="s">
        <v>150</v>
      </c>
      <c r="E1891" s="223" t="s">
        <v>1</v>
      </c>
      <c r="F1891" s="224" t="s">
        <v>1691</v>
      </c>
      <c r="G1891" s="222"/>
      <c r="H1891" s="225">
        <v>1</v>
      </c>
      <c r="I1891" s="226"/>
      <c r="J1891" s="222"/>
      <c r="K1891" s="222"/>
      <c r="L1891" s="227"/>
      <c r="M1891" s="228"/>
      <c r="N1891" s="229"/>
      <c r="O1891" s="229"/>
      <c r="P1891" s="229"/>
      <c r="Q1891" s="229"/>
      <c r="R1891" s="229"/>
      <c r="S1891" s="229"/>
      <c r="T1891" s="230"/>
      <c r="AT1891" s="231" t="s">
        <v>150</v>
      </c>
      <c r="AU1891" s="231" t="s">
        <v>80</v>
      </c>
      <c r="AV1891" s="12" t="s">
        <v>80</v>
      </c>
      <c r="AW1891" s="12" t="s">
        <v>35</v>
      </c>
      <c r="AX1891" s="12" t="s">
        <v>78</v>
      </c>
      <c r="AY1891" s="231" t="s">
        <v>141</v>
      </c>
    </row>
    <row r="1892" s="1" customFormat="1" ht="14.4" customHeight="1">
      <c r="B1892" s="37"/>
      <c r="C1892" s="198" t="s">
        <v>1697</v>
      </c>
      <c r="D1892" s="198" t="s">
        <v>143</v>
      </c>
      <c r="E1892" s="199" t="s">
        <v>1698</v>
      </c>
      <c r="F1892" s="200" t="s">
        <v>1699</v>
      </c>
      <c r="G1892" s="201" t="s">
        <v>479</v>
      </c>
      <c r="H1892" s="202">
        <v>5</v>
      </c>
      <c r="I1892" s="203"/>
      <c r="J1892" s="204">
        <f>ROUND(I1892*H1892,2)</f>
        <v>0</v>
      </c>
      <c r="K1892" s="200" t="s">
        <v>147</v>
      </c>
      <c r="L1892" s="42"/>
      <c r="M1892" s="205" t="s">
        <v>1</v>
      </c>
      <c r="N1892" s="206" t="s">
        <v>44</v>
      </c>
      <c r="O1892" s="78"/>
      <c r="P1892" s="207">
        <f>O1892*H1892</f>
        <v>0</v>
      </c>
      <c r="Q1892" s="207">
        <v>0</v>
      </c>
      <c r="R1892" s="207">
        <f>Q1892*H1892</f>
        <v>0</v>
      </c>
      <c r="S1892" s="207">
        <v>0</v>
      </c>
      <c r="T1892" s="208">
        <f>S1892*H1892</f>
        <v>0</v>
      </c>
      <c r="AR1892" s="16" t="s">
        <v>285</v>
      </c>
      <c r="AT1892" s="16" t="s">
        <v>143</v>
      </c>
      <c r="AU1892" s="16" t="s">
        <v>80</v>
      </c>
      <c r="AY1892" s="16" t="s">
        <v>141</v>
      </c>
      <c r="BE1892" s="209">
        <f>IF(N1892="základní",J1892,0)</f>
        <v>0</v>
      </c>
      <c r="BF1892" s="209">
        <f>IF(N1892="snížená",J1892,0)</f>
        <v>0</v>
      </c>
      <c r="BG1892" s="209">
        <f>IF(N1892="zákl. přenesená",J1892,0)</f>
        <v>0</v>
      </c>
      <c r="BH1892" s="209">
        <f>IF(N1892="sníž. přenesená",J1892,0)</f>
        <v>0</v>
      </c>
      <c r="BI1892" s="209">
        <f>IF(N1892="nulová",J1892,0)</f>
        <v>0</v>
      </c>
      <c r="BJ1892" s="16" t="s">
        <v>78</v>
      </c>
      <c r="BK1892" s="209">
        <f>ROUND(I1892*H1892,2)</f>
        <v>0</v>
      </c>
      <c r="BL1892" s="16" t="s">
        <v>285</v>
      </c>
      <c r="BM1892" s="16" t="s">
        <v>1700</v>
      </c>
    </row>
    <row r="1893" s="11" customFormat="1">
      <c r="B1893" s="210"/>
      <c r="C1893" s="211"/>
      <c r="D1893" s="212" t="s">
        <v>150</v>
      </c>
      <c r="E1893" s="213" t="s">
        <v>1</v>
      </c>
      <c r="F1893" s="214" t="s">
        <v>452</v>
      </c>
      <c r="G1893" s="211"/>
      <c r="H1893" s="213" t="s">
        <v>1</v>
      </c>
      <c r="I1893" s="215"/>
      <c r="J1893" s="211"/>
      <c r="K1893" s="211"/>
      <c r="L1893" s="216"/>
      <c r="M1893" s="217"/>
      <c r="N1893" s="218"/>
      <c r="O1893" s="218"/>
      <c r="P1893" s="218"/>
      <c r="Q1893" s="218"/>
      <c r="R1893" s="218"/>
      <c r="S1893" s="218"/>
      <c r="T1893" s="219"/>
      <c r="AT1893" s="220" t="s">
        <v>150</v>
      </c>
      <c r="AU1893" s="220" t="s">
        <v>80</v>
      </c>
      <c r="AV1893" s="11" t="s">
        <v>78</v>
      </c>
      <c r="AW1893" s="11" t="s">
        <v>35</v>
      </c>
      <c r="AX1893" s="11" t="s">
        <v>73</v>
      </c>
      <c r="AY1893" s="220" t="s">
        <v>141</v>
      </c>
    </row>
    <row r="1894" s="12" customFormat="1">
      <c r="B1894" s="221"/>
      <c r="C1894" s="222"/>
      <c r="D1894" s="212" t="s">
        <v>150</v>
      </c>
      <c r="E1894" s="223" t="s">
        <v>1</v>
      </c>
      <c r="F1894" s="224" t="s">
        <v>507</v>
      </c>
      <c r="G1894" s="222"/>
      <c r="H1894" s="225">
        <v>2</v>
      </c>
      <c r="I1894" s="226"/>
      <c r="J1894" s="222"/>
      <c r="K1894" s="222"/>
      <c r="L1894" s="227"/>
      <c r="M1894" s="228"/>
      <c r="N1894" s="229"/>
      <c r="O1894" s="229"/>
      <c r="P1894" s="229"/>
      <c r="Q1894" s="229"/>
      <c r="R1894" s="229"/>
      <c r="S1894" s="229"/>
      <c r="T1894" s="230"/>
      <c r="AT1894" s="231" t="s">
        <v>150</v>
      </c>
      <c r="AU1894" s="231" t="s">
        <v>80</v>
      </c>
      <c r="AV1894" s="12" t="s">
        <v>80</v>
      </c>
      <c r="AW1894" s="12" t="s">
        <v>35</v>
      </c>
      <c r="AX1894" s="12" t="s">
        <v>73</v>
      </c>
      <c r="AY1894" s="231" t="s">
        <v>141</v>
      </c>
    </row>
    <row r="1895" s="12" customFormat="1">
      <c r="B1895" s="221"/>
      <c r="C1895" s="222"/>
      <c r="D1895" s="212" t="s">
        <v>150</v>
      </c>
      <c r="E1895" s="223" t="s">
        <v>1</v>
      </c>
      <c r="F1895" s="224" t="s">
        <v>1701</v>
      </c>
      <c r="G1895" s="222"/>
      <c r="H1895" s="225">
        <v>1</v>
      </c>
      <c r="I1895" s="226"/>
      <c r="J1895" s="222"/>
      <c r="K1895" s="222"/>
      <c r="L1895" s="227"/>
      <c r="M1895" s="228"/>
      <c r="N1895" s="229"/>
      <c r="O1895" s="229"/>
      <c r="P1895" s="229"/>
      <c r="Q1895" s="229"/>
      <c r="R1895" s="229"/>
      <c r="S1895" s="229"/>
      <c r="T1895" s="230"/>
      <c r="AT1895" s="231" t="s">
        <v>150</v>
      </c>
      <c r="AU1895" s="231" t="s">
        <v>80</v>
      </c>
      <c r="AV1895" s="12" t="s">
        <v>80</v>
      </c>
      <c r="AW1895" s="12" t="s">
        <v>35</v>
      </c>
      <c r="AX1895" s="12" t="s">
        <v>73</v>
      </c>
      <c r="AY1895" s="231" t="s">
        <v>141</v>
      </c>
    </row>
    <row r="1896" s="12" customFormat="1">
      <c r="B1896" s="221"/>
      <c r="C1896" s="222"/>
      <c r="D1896" s="212" t="s">
        <v>150</v>
      </c>
      <c r="E1896" s="223" t="s">
        <v>1</v>
      </c>
      <c r="F1896" s="224" t="s">
        <v>1702</v>
      </c>
      <c r="G1896" s="222"/>
      <c r="H1896" s="225">
        <v>1</v>
      </c>
      <c r="I1896" s="226"/>
      <c r="J1896" s="222"/>
      <c r="K1896" s="222"/>
      <c r="L1896" s="227"/>
      <c r="M1896" s="228"/>
      <c r="N1896" s="229"/>
      <c r="O1896" s="229"/>
      <c r="P1896" s="229"/>
      <c r="Q1896" s="229"/>
      <c r="R1896" s="229"/>
      <c r="S1896" s="229"/>
      <c r="T1896" s="230"/>
      <c r="AT1896" s="231" t="s">
        <v>150</v>
      </c>
      <c r="AU1896" s="231" t="s">
        <v>80</v>
      </c>
      <c r="AV1896" s="12" t="s">
        <v>80</v>
      </c>
      <c r="AW1896" s="12" t="s">
        <v>35</v>
      </c>
      <c r="AX1896" s="12" t="s">
        <v>73</v>
      </c>
      <c r="AY1896" s="231" t="s">
        <v>141</v>
      </c>
    </row>
    <row r="1897" s="12" customFormat="1">
      <c r="B1897" s="221"/>
      <c r="C1897" s="222"/>
      <c r="D1897" s="212" t="s">
        <v>150</v>
      </c>
      <c r="E1897" s="223" t="s">
        <v>1</v>
      </c>
      <c r="F1897" s="224" t="s">
        <v>1691</v>
      </c>
      <c r="G1897" s="222"/>
      <c r="H1897" s="225">
        <v>1</v>
      </c>
      <c r="I1897" s="226"/>
      <c r="J1897" s="222"/>
      <c r="K1897" s="222"/>
      <c r="L1897" s="227"/>
      <c r="M1897" s="228"/>
      <c r="N1897" s="229"/>
      <c r="O1897" s="229"/>
      <c r="P1897" s="229"/>
      <c r="Q1897" s="229"/>
      <c r="R1897" s="229"/>
      <c r="S1897" s="229"/>
      <c r="T1897" s="230"/>
      <c r="AT1897" s="231" t="s">
        <v>150</v>
      </c>
      <c r="AU1897" s="231" t="s">
        <v>80</v>
      </c>
      <c r="AV1897" s="12" t="s">
        <v>80</v>
      </c>
      <c r="AW1897" s="12" t="s">
        <v>35</v>
      </c>
      <c r="AX1897" s="12" t="s">
        <v>73</v>
      </c>
      <c r="AY1897" s="231" t="s">
        <v>141</v>
      </c>
    </row>
    <row r="1898" s="13" customFormat="1">
      <c r="B1898" s="232"/>
      <c r="C1898" s="233"/>
      <c r="D1898" s="212" t="s">
        <v>150</v>
      </c>
      <c r="E1898" s="234" t="s">
        <v>1</v>
      </c>
      <c r="F1898" s="235" t="s">
        <v>155</v>
      </c>
      <c r="G1898" s="233"/>
      <c r="H1898" s="236">
        <v>5</v>
      </c>
      <c r="I1898" s="237"/>
      <c r="J1898" s="233"/>
      <c r="K1898" s="233"/>
      <c r="L1898" s="238"/>
      <c r="M1898" s="239"/>
      <c r="N1898" s="240"/>
      <c r="O1898" s="240"/>
      <c r="P1898" s="240"/>
      <c r="Q1898" s="240"/>
      <c r="R1898" s="240"/>
      <c r="S1898" s="240"/>
      <c r="T1898" s="241"/>
      <c r="AT1898" s="242" t="s">
        <v>150</v>
      </c>
      <c r="AU1898" s="242" t="s">
        <v>80</v>
      </c>
      <c r="AV1898" s="13" t="s">
        <v>148</v>
      </c>
      <c r="AW1898" s="13" t="s">
        <v>35</v>
      </c>
      <c r="AX1898" s="13" t="s">
        <v>78</v>
      </c>
      <c r="AY1898" s="242" t="s">
        <v>141</v>
      </c>
    </row>
    <row r="1899" s="1" customFormat="1" ht="14.4" customHeight="1">
      <c r="B1899" s="37"/>
      <c r="C1899" s="254" t="s">
        <v>1703</v>
      </c>
      <c r="D1899" s="254" t="s">
        <v>298</v>
      </c>
      <c r="E1899" s="255" t="s">
        <v>1704</v>
      </c>
      <c r="F1899" s="256" t="s">
        <v>1705</v>
      </c>
      <c r="G1899" s="257" t="s">
        <v>479</v>
      </c>
      <c r="H1899" s="258">
        <v>5</v>
      </c>
      <c r="I1899" s="259"/>
      <c r="J1899" s="260">
        <f>ROUND(I1899*H1899,2)</f>
        <v>0</v>
      </c>
      <c r="K1899" s="256" t="s">
        <v>147</v>
      </c>
      <c r="L1899" s="261"/>
      <c r="M1899" s="262" t="s">
        <v>1</v>
      </c>
      <c r="N1899" s="263" t="s">
        <v>44</v>
      </c>
      <c r="O1899" s="78"/>
      <c r="P1899" s="207">
        <f>O1899*H1899</f>
        <v>0</v>
      </c>
      <c r="Q1899" s="207">
        <v>0.0047000000000000002</v>
      </c>
      <c r="R1899" s="207">
        <f>Q1899*H1899</f>
        <v>0.0235</v>
      </c>
      <c r="S1899" s="207">
        <v>0</v>
      </c>
      <c r="T1899" s="208">
        <f>S1899*H1899</f>
        <v>0</v>
      </c>
      <c r="AR1899" s="16" t="s">
        <v>422</v>
      </c>
      <c r="AT1899" s="16" t="s">
        <v>298</v>
      </c>
      <c r="AU1899" s="16" t="s">
        <v>80</v>
      </c>
      <c r="AY1899" s="16" t="s">
        <v>141</v>
      </c>
      <c r="BE1899" s="209">
        <f>IF(N1899="základní",J1899,0)</f>
        <v>0</v>
      </c>
      <c r="BF1899" s="209">
        <f>IF(N1899="snížená",J1899,0)</f>
        <v>0</v>
      </c>
      <c r="BG1899" s="209">
        <f>IF(N1899="zákl. přenesená",J1899,0)</f>
        <v>0</v>
      </c>
      <c r="BH1899" s="209">
        <f>IF(N1899="sníž. přenesená",J1899,0)</f>
        <v>0</v>
      </c>
      <c r="BI1899" s="209">
        <f>IF(N1899="nulová",J1899,0)</f>
        <v>0</v>
      </c>
      <c r="BJ1899" s="16" t="s">
        <v>78</v>
      </c>
      <c r="BK1899" s="209">
        <f>ROUND(I1899*H1899,2)</f>
        <v>0</v>
      </c>
      <c r="BL1899" s="16" t="s">
        <v>285</v>
      </c>
      <c r="BM1899" s="16" t="s">
        <v>1706</v>
      </c>
    </row>
    <row r="1900" s="12" customFormat="1">
      <c r="B1900" s="221"/>
      <c r="C1900" s="222"/>
      <c r="D1900" s="212" t="s">
        <v>150</v>
      </c>
      <c r="E1900" s="223" t="s">
        <v>1</v>
      </c>
      <c r="F1900" s="224" t="s">
        <v>1707</v>
      </c>
      <c r="G1900" s="222"/>
      <c r="H1900" s="225">
        <v>5</v>
      </c>
      <c r="I1900" s="226"/>
      <c r="J1900" s="222"/>
      <c r="K1900" s="222"/>
      <c r="L1900" s="227"/>
      <c r="M1900" s="228"/>
      <c r="N1900" s="229"/>
      <c r="O1900" s="229"/>
      <c r="P1900" s="229"/>
      <c r="Q1900" s="229"/>
      <c r="R1900" s="229"/>
      <c r="S1900" s="229"/>
      <c r="T1900" s="230"/>
      <c r="AT1900" s="231" t="s">
        <v>150</v>
      </c>
      <c r="AU1900" s="231" t="s">
        <v>80</v>
      </c>
      <c r="AV1900" s="12" t="s">
        <v>80</v>
      </c>
      <c r="AW1900" s="12" t="s">
        <v>35</v>
      </c>
      <c r="AX1900" s="12" t="s">
        <v>78</v>
      </c>
      <c r="AY1900" s="231" t="s">
        <v>141</v>
      </c>
    </row>
    <row r="1901" s="1" customFormat="1" ht="14.4" customHeight="1">
      <c r="B1901" s="37"/>
      <c r="C1901" s="198" t="s">
        <v>1708</v>
      </c>
      <c r="D1901" s="198" t="s">
        <v>143</v>
      </c>
      <c r="E1901" s="199" t="s">
        <v>1709</v>
      </c>
      <c r="F1901" s="200" t="s">
        <v>1710</v>
      </c>
      <c r="G1901" s="201" t="s">
        <v>479</v>
      </c>
      <c r="H1901" s="202">
        <v>10</v>
      </c>
      <c r="I1901" s="203"/>
      <c r="J1901" s="204">
        <f>ROUND(I1901*H1901,2)</f>
        <v>0</v>
      </c>
      <c r="K1901" s="200" t="s">
        <v>147</v>
      </c>
      <c r="L1901" s="42"/>
      <c r="M1901" s="205" t="s">
        <v>1</v>
      </c>
      <c r="N1901" s="206" t="s">
        <v>44</v>
      </c>
      <c r="O1901" s="78"/>
      <c r="P1901" s="207">
        <f>O1901*H1901</f>
        <v>0</v>
      </c>
      <c r="Q1901" s="207">
        <v>0</v>
      </c>
      <c r="R1901" s="207">
        <f>Q1901*H1901</f>
        <v>0</v>
      </c>
      <c r="S1901" s="207">
        <v>0</v>
      </c>
      <c r="T1901" s="208">
        <f>S1901*H1901</f>
        <v>0</v>
      </c>
      <c r="AR1901" s="16" t="s">
        <v>285</v>
      </c>
      <c r="AT1901" s="16" t="s">
        <v>143</v>
      </c>
      <c r="AU1901" s="16" t="s">
        <v>80</v>
      </c>
      <c r="AY1901" s="16" t="s">
        <v>141</v>
      </c>
      <c r="BE1901" s="209">
        <f>IF(N1901="základní",J1901,0)</f>
        <v>0</v>
      </c>
      <c r="BF1901" s="209">
        <f>IF(N1901="snížená",J1901,0)</f>
        <v>0</v>
      </c>
      <c r="BG1901" s="209">
        <f>IF(N1901="zákl. přenesená",J1901,0)</f>
        <v>0</v>
      </c>
      <c r="BH1901" s="209">
        <f>IF(N1901="sníž. přenesená",J1901,0)</f>
        <v>0</v>
      </c>
      <c r="BI1901" s="209">
        <f>IF(N1901="nulová",J1901,0)</f>
        <v>0</v>
      </c>
      <c r="BJ1901" s="16" t="s">
        <v>78</v>
      </c>
      <c r="BK1901" s="209">
        <f>ROUND(I1901*H1901,2)</f>
        <v>0</v>
      </c>
      <c r="BL1901" s="16" t="s">
        <v>285</v>
      </c>
      <c r="BM1901" s="16" t="s">
        <v>1711</v>
      </c>
    </row>
    <row r="1902" s="11" customFormat="1">
      <c r="B1902" s="210"/>
      <c r="C1902" s="211"/>
      <c r="D1902" s="212" t="s">
        <v>150</v>
      </c>
      <c r="E1902" s="213" t="s">
        <v>1</v>
      </c>
      <c r="F1902" s="214" t="s">
        <v>159</v>
      </c>
      <c r="G1902" s="211"/>
      <c r="H1902" s="213" t="s">
        <v>1</v>
      </c>
      <c r="I1902" s="215"/>
      <c r="J1902" s="211"/>
      <c r="K1902" s="211"/>
      <c r="L1902" s="216"/>
      <c r="M1902" s="217"/>
      <c r="N1902" s="218"/>
      <c r="O1902" s="218"/>
      <c r="P1902" s="218"/>
      <c r="Q1902" s="218"/>
      <c r="R1902" s="218"/>
      <c r="S1902" s="218"/>
      <c r="T1902" s="219"/>
      <c r="AT1902" s="220" t="s">
        <v>150</v>
      </c>
      <c r="AU1902" s="220" t="s">
        <v>80</v>
      </c>
      <c r="AV1902" s="11" t="s">
        <v>78</v>
      </c>
      <c r="AW1902" s="11" t="s">
        <v>35</v>
      </c>
      <c r="AX1902" s="11" t="s">
        <v>73</v>
      </c>
      <c r="AY1902" s="220" t="s">
        <v>141</v>
      </c>
    </row>
    <row r="1903" s="12" customFormat="1">
      <c r="B1903" s="221"/>
      <c r="C1903" s="222"/>
      <c r="D1903" s="212" t="s">
        <v>150</v>
      </c>
      <c r="E1903" s="223" t="s">
        <v>1</v>
      </c>
      <c r="F1903" s="224" t="s">
        <v>1712</v>
      </c>
      <c r="G1903" s="222"/>
      <c r="H1903" s="225">
        <v>1</v>
      </c>
      <c r="I1903" s="226"/>
      <c r="J1903" s="222"/>
      <c r="K1903" s="222"/>
      <c r="L1903" s="227"/>
      <c r="M1903" s="228"/>
      <c r="N1903" s="229"/>
      <c r="O1903" s="229"/>
      <c r="P1903" s="229"/>
      <c r="Q1903" s="229"/>
      <c r="R1903" s="229"/>
      <c r="S1903" s="229"/>
      <c r="T1903" s="230"/>
      <c r="AT1903" s="231" t="s">
        <v>150</v>
      </c>
      <c r="AU1903" s="231" t="s">
        <v>80</v>
      </c>
      <c r="AV1903" s="12" t="s">
        <v>80</v>
      </c>
      <c r="AW1903" s="12" t="s">
        <v>35</v>
      </c>
      <c r="AX1903" s="12" t="s">
        <v>73</v>
      </c>
      <c r="AY1903" s="231" t="s">
        <v>141</v>
      </c>
    </row>
    <row r="1904" s="11" customFormat="1">
      <c r="B1904" s="210"/>
      <c r="C1904" s="211"/>
      <c r="D1904" s="212" t="s">
        <v>150</v>
      </c>
      <c r="E1904" s="213" t="s">
        <v>1</v>
      </c>
      <c r="F1904" s="214" t="s">
        <v>452</v>
      </c>
      <c r="G1904" s="211"/>
      <c r="H1904" s="213" t="s">
        <v>1</v>
      </c>
      <c r="I1904" s="215"/>
      <c r="J1904" s="211"/>
      <c r="K1904" s="211"/>
      <c r="L1904" s="216"/>
      <c r="M1904" s="217"/>
      <c r="N1904" s="218"/>
      <c r="O1904" s="218"/>
      <c r="P1904" s="218"/>
      <c r="Q1904" s="218"/>
      <c r="R1904" s="218"/>
      <c r="S1904" s="218"/>
      <c r="T1904" s="219"/>
      <c r="AT1904" s="220" t="s">
        <v>150</v>
      </c>
      <c r="AU1904" s="220" t="s">
        <v>80</v>
      </c>
      <c r="AV1904" s="11" t="s">
        <v>78</v>
      </c>
      <c r="AW1904" s="11" t="s">
        <v>35</v>
      </c>
      <c r="AX1904" s="11" t="s">
        <v>73</v>
      </c>
      <c r="AY1904" s="220" t="s">
        <v>141</v>
      </c>
    </row>
    <row r="1905" s="12" customFormat="1">
      <c r="B1905" s="221"/>
      <c r="C1905" s="222"/>
      <c r="D1905" s="212" t="s">
        <v>150</v>
      </c>
      <c r="E1905" s="223" t="s">
        <v>1</v>
      </c>
      <c r="F1905" s="224" t="s">
        <v>481</v>
      </c>
      <c r="G1905" s="222"/>
      <c r="H1905" s="225">
        <v>3</v>
      </c>
      <c r="I1905" s="226"/>
      <c r="J1905" s="222"/>
      <c r="K1905" s="222"/>
      <c r="L1905" s="227"/>
      <c r="M1905" s="228"/>
      <c r="N1905" s="229"/>
      <c r="O1905" s="229"/>
      <c r="P1905" s="229"/>
      <c r="Q1905" s="229"/>
      <c r="R1905" s="229"/>
      <c r="S1905" s="229"/>
      <c r="T1905" s="230"/>
      <c r="AT1905" s="231" t="s">
        <v>150</v>
      </c>
      <c r="AU1905" s="231" t="s">
        <v>80</v>
      </c>
      <c r="AV1905" s="12" t="s">
        <v>80</v>
      </c>
      <c r="AW1905" s="12" t="s">
        <v>35</v>
      </c>
      <c r="AX1905" s="12" t="s">
        <v>73</v>
      </c>
      <c r="AY1905" s="231" t="s">
        <v>141</v>
      </c>
    </row>
    <row r="1906" s="12" customFormat="1">
      <c r="B1906" s="221"/>
      <c r="C1906" s="222"/>
      <c r="D1906" s="212" t="s">
        <v>150</v>
      </c>
      <c r="E1906" s="223" t="s">
        <v>1</v>
      </c>
      <c r="F1906" s="224" t="s">
        <v>482</v>
      </c>
      <c r="G1906" s="222"/>
      <c r="H1906" s="225">
        <v>2</v>
      </c>
      <c r="I1906" s="226"/>
      <c r="J1906" s="222"/>
      <c r="K1906" s="222"/>
      <c r="L1906" s="227"/>
      <c r="M1906" s="228"/>
      <c r="N1906" s="229"/>
      <c r="O1906" s="229"/>
      <c r="P1906" s="229"/>
      <c r="Q1906" s="229"/>
      <c r="R1906" s="229"/>
      <c r="S1906" s="229"/>
      <c r="T1906" s="230"/>
      <c r="AT1906" s="231" t="s">
        <v>150</v>
      </c>
      <c r="AU1906" s="231" t="s">
        <v>80</v>
      </c>
      <c r="AV1906" s="12" t="s">
        <v>80</v>
      </c>
      <c r="AW1906" s="12" t="s">
        <v>35</v>
      </c>
      <c r="AX1906" s="12" t="s">
        <v>73</v>
      </c>
      <c r="AY1906" s="231" t="s">
        <v>141</v>
      </c>
    </row>
    <row r="1907" s="12" customFormat="1">
      <c r="B1907" s="221"/>
      <c r="C1907" s="222"/>
      <c r="D1907" s="212" t="s">
        <v>150</v>
      </c>
      <c r="E1907" s="223" t="s">
        <v>1</v>
      </c>
      <c r="F1907" s="224" t="s">
        <v>483</v>
      </c>
      <c r="G1907" s="222"/>
      <c r="H1907" s="225">
        <v>1</v>
      </c>
      <c r="I1907" s="226"/>
      <c r="J1907" s="222"/>
      <c r="K1907" s="222"/>
      <c r="L1907" s="227"/>
      <c r="M1907" s="228"/>
      <c r="N1907" s="229"/>
      <c r="O1907" s="229"/>
      <c r="P1907" s="229"/>
      <c r="Q1907" s="229"/>
      <c r="R1907" s="229"/>
      <c r="S1907" s="229"/>
      <c r="T1907" s="230"/>
      <c r="AT1907" s="231" t="s">
        <v>150</v>
      </c>
      <c r="AU1907" s="231" t="s">
        <v>80</v>
      </c>
      <c r="AV1907" s="12" t="s">
        <v>80</v>
      </c>
      <c r="AW1907" s="12" t="s">
        <v>35</v>
      </c>
      <c r="AX1907" s="12" t="s">
        <v>73</v>
      </c>
      <c r="AY1907" s="231" t="s">
        <v>141</v>
      </c>
    </row>
    <row r="1908" s="12" customFormat="1">
      <c r="B1908" s="221"/>
      <c r="C1908" s="222"/>
      <c r="D1908" s="212" t="s">
        <v>150</v>
      </c>
      <c r="E1908" s="223" t="s">
        <v>1</v>
      </c>
      <c r="F1908" s="224" t="s">
        <v>484</v>
      </c>
      <c r="G1908" s="222"/>
      <c r="H1908" s="225">
        <v>1</v>
      </c>
      <c r="I1908" s="226"/>
      <c r="J1908" s="222"/>
      <c r="K1908" s="222"/>
      <c r="L1908" s="227"/>
      <c r="M1908" s="228"/>
      <c r="N1908" s="229"/>
      <c r="O1908" s="229"/>
      <c r="P1908" s="229"/>
      <c r="Q1908" s="229"/>
      <c r="R1908" s="229"/>
      <c r="S1908" s="229"/>
      <c r="T1908" s="230"/>
      <c r="AT1908" s="231" t="s">
        <v>150</v>
      </c>
      <c r="AU1908" s="231" t="s">
        <v>80</v>
      </c>
      <c r="AV1908" s="12" t="s">
        <v>80</v>
      </c>
      <c r="AW1908" s="12" t="s">
        <v>35</v>
      </c>
      <c r="AX1908" s="12" t="s">
        <v>73</v>
      </c>
      <c r="AY1908" s="231" t="s">
        <v>141</v>
      </c>
    </row>
    <row r="1909" s="12" customFormat="1">
      <c r="B1909" s="221"/>
      <c r="C1909" s="222"/>
      <c r="D1909" s="212" t="s">
        <v>150</v>
      </c>
      <c r="E1909" s="223" t="s">
        <v>1</v>
      </c>
      <c r="F1909" s="224" t="s">
        <v>485</v>
      </c>
      <c r="G1909" s="222"/>
      <c r="H1909" s="225">
        <v>2</v>
      </c>
      <c r="I1909" s="226"/>
      <c r="J1909" s="222"/>
      <c r="K1909" s="222"/>
      <c r="L1909" s="227"/>
      <c r="M1909" s="228"/>
      <c r="N1909" s="229"/>
      <c r="O1909" s="229"/>
      <c r="P1909" s="229"/>
      <c r="Q1909" s="229"/>
      <c r="R1909" s="229"/>
      <c r="S1909" s="229"/>
      <c r="T1909" s="230"/>
      <c r="AT1909" s="231" t="s">
        <v>150</v>
      </c>
      <c r="AU1909" s="231" t="s">
        <v>80</v>
      </c>
      <c r="AV1909" s="12" t="s">
        <v>80</v>
      </c>
      <c r="AW1909" s="12" t="s">
        <v>35</v>
      </c>
      <c r="AX1909" s="12" t="s">
        <v>73</v>
      </c>
      <c r="AY1909" s="231" t="s">
        <v>141</v>
      </c>
    </row>
    <row r="1910" s="13" customFormat="1">
      <c r="B1910" s="232"/>
      <c r="C1910" s="233"/>
      <c r="D1910" s="212" t="s">
        <v>150</v>
      </c>
      <c r="E1910" s="234" t="s">
        <v>1</v>
      </c>
      <c r="F1910" s="235" t="s">
        <v>155</v>
      </c>
      <c r="G1910" s="233"/>
      <c r="H1910" s="236">
        <v>10</v>
      </c>
      <c r="I1910" s="237"/>
      <c r="J1910" s="233"/>
      <c r="K1910" s="233"/>
      <c r="L1910" s="238"/>
      <c r="M1910" s="239"/>
      <c r="N1910" s="240"/>
      <c r="O1910" s="240"/>
      <c r="P1910" s="240"/>
      <c r="Q1910" s="240"/>
      <c r="R1910" s="240"/>
      <c r="S1910" s="240"/>
      <c r="T1910" s="241"/>
      <c r="AT1910" s="242" t="s">
        <v>150</v>
      </c>
      <c r="AU1910" s="242" t="s">
        <v>80</v>
      </c>
      <c r="AV1910" s="13" t="s">
        <v>148</v>
      </c>
      <c r="AW1910" s="13" t="s">
        <v>35</v>
      </c>
      <c r="AX1910" s="13" t="s">
        <v>78</v>
      </c>
      <c r="AY1910" s="242" t="s">
        <v>141</v>
      </c>
    </row>
    <row r="1911" s="1" customFormat="1" ht="14.4" customHeight="1">
      <c r="B1911" s="37"/>
      <c r="C1911" s="254" t="s">
        <v>1713</v>
      </c>
      <c r="D1911" s="254" t="s">
        <v>298</v>
      </c>
      <c r="E1911" s="255" t="s">
        <v>1714</v>
      </c>
      <c r="F1911" s="256" t="s">
        <v>1715</v>
      </c>
      <c r="G1911" s="257" t="s">
        <v>479</v>
      </c>
      <c r="H1911" s="258">
        <v>10</v>
      </c>
      <c r="I1911" s="259"/>
      <c r="J1911" s="260">
        <f>ROUND(I1911*H1911,2)</f>
        <v>0</v>
      </c>
      <c r="K1911" s="256" t="s">
        <v>147</v>
      </c>
      <c r="L1911" s="261"/>
      <c r="M1911" s="262" t="s">
        <v>1</v>
      </c>
      <c r="N1911" s="263" t="s">
        <v>44</v>
      </c>
      <c r="O1911" s="78"/>
      <c r="P1911" s="207">
        <f>O1911*H1911</f>
        <v>0</v>
      </c>
      <c r="Q1911" s="207">
        <v>0.001</v>
      </c>
      <c r="R1911" s="207">
        <f>Q1911*H1911</f>
        <v>0.01</v>
      </c>
      <c r="S1911" s="207">
        <v>0</v>
      </c>
      <c r="T1911" s="208">
        <f>S1911*H1911</f>
        <v>0</v>
      </c>
      <c r="AR1911" s="16" t="s">
        <v>422</v>
      </c>
      <c r="AT1911" s="16" t="s">
        <v>298</v>
      </c>
      <c r="AU1911" s="16" t="s">
        <v>80</v>
      </c>
      <c r="AY1911" s="16" t="s">
        <v>141</v>
      </c>
      <c r="BE1911" s="209">
        <f>IF(N1911="základní",J1911,0)</f>
        <v>0</v>
      </c>
      <c r="BF1911" s="209">
        <f>IF(N1911="snížená",J1911,0)</f>
        <v>0</v>
      </c>
      <c r="BG1911" s="209">
        <f>IF(N1911="zákl. přenesená",J1911,0)</f>
        <v>0</v>
      </c>
      <c r="BH1911" s="209">
        <f>IF(N1911="sníž. přenesená",J1911,0)</f>
        <v>0</v>
      </c>
      <c r="BI1911" s="209">
        <f>IF(N1911="nulová",J1911,0)</f>
        <v>0</v>
      </c>
      <c r="BJ1911" s="16" t="s">
        <v>78</v>
      </c>
      <c r="BK1911" s="209">
        <f>ROUND(I1911*H1911,2)</f>
        <v>0</v>
      </c>
      <c r="BL1911" s="16" t="s">
        <v>285</v>
      </c>
      <c r="BM1911" s="16" t="s">
        <v>1716</v>
      </c>
    </row>
    <row r="1912" s="12" customFormat="1">
      <c r="B1912" s="221"/>
      <c r="C1912" s="222"/>
      <c r="D1912" s="212" t="s">
        <v>150</v>
      </c>
      <c r="E1912" s="223" t="s">
        <v>1</v>
      </c>
      <c r="F1912" s="224" t="s">
        <v>1717</v>
      </c>
      <c r="G1912" s="222"/>
      <c r="H1912" s="225">
        <v>10</v>
      </c>
      <c r="I1912" s="226"/>
      <c r="J1912" s="222"/>
      <c r="K1912" s="222"/>
      <c r="L1912" s="227"/>
      <c r="M1912" s="228"/>
      <c r="N1912" s="229"/>
      <c r="O1912" s="229"/>
      <c r="P1912" s="229"/>
      <c r="Q1912" s="229"/>
      <c r="R1912" s="229"/>
      <c r="S1912" s="229"/>
      <c r="T1912" s="230"/>
      <c r="AT1912" s="231" t="s">
        <v>150</v>
      </c>
      <c r="AU1912" s="231" t="s">
        <v>80</v>
      </c>
      <c r="AV1912" s="12" t="s">
        <v>80</v>
      </c>
      <c r="AW1912" s="12" t="s">
        <v>35</v>
      </c>
      <c r="AX1912" s="12" t="s">
        <v>78</v>
      </c>
      <c r="AY1912" s="231" t="s">
        <v>141</v>
      </c>
    </row>
    <row r="1913" s="1" customFormat="1" ht="14.4" customHeight="1">
      <c r="B1913" s="37"/>
      <c r="C1913" s="198" t="s">
        <v>1718</v>
      </c>
      <c r="D1913" s="198" t="s">
        <v>143</v>
      </c>
      <c r="E1913" s="199" t="s">
        <v>1719</v>
      </c>
      <c r="F1913" s="200" t="s">
        <v>1720</v>
      </c>
      <c r="G1913" s="201" t="s">
        <v>479</v>
      </c>
      <c r="H1913" s="202">
        <v>10</v>
      </c>
      <c r="I1913" s="203"/>
      <c r="J1913" s="204">
        <f>ROUND(I1913*H1913,2)</f>
        <v>0</v>
      </c>
      <c r="K1913" s="200" t="s">
        <v>147</v>
      </c>
      <c r="L1913" s="42"/>
      <c r="M1913" s="205" t="s">
        <v>1</v>
      </c>
      <c r="N1913" s="206" t="s">
        <v>44</v>
      </c>
      <c r="O1913" s="78"/>
      <c r="P1913" s="207">
        <f>O1913*H1913</f>
        <v>0</v>
      </c>
      <c r="Q1913" s="207">
        <v>0</v>
      </c>
      <c r="R1913" s="207">
        <f>Q1913*H1913</f>
        <v>0</v>
      </c>
      <c r="S1913" s="207">
        <v>0</v>
      </c>
      <c r="T1913" s="208">
        <f>S1913*H1913</f>
        <v>0</v>
      </c>
      <c r="AR1913" s="16" t="s">
        <v>285</v>
      </c>
      <c r="AT1913" s="16" t="s">
        <v>143</v>
      </c>
      <c r="AU1913" s="16" t="s">
        <v>80</v>
      </c>
      <c r="AY1913" s="16" t="s">
        <v>141</v>
      </c>
      <c r="BE1913" s="209">
        <f>IF(N1913="základní",J1913,0)</f>
        <v>0</v>
      </c>
      <c r="BF1913" s="209">
        <f>IF(N1913="snížená",J1913,0)</f>
        <v>0</v>
      </c>
      <c r="BG1913" s="209">
        <f>IF(N1913="zákl. přenesená",J1913,0)</f>
        <v>0</v>
      </c>
      <c r="BH1913" s="209">
        <f>IF(N1913="sníž. přenesená",J1913,0)</f>
        <v>0</v>
      </c>
      <c r="BI1913" s="209">
        <f>IF(N1913="nulová",J1913,0)</f>
        <v>0</v>
      </c>
      <c r="BJ1913" s="16" t="s">
        <v>78</v>
      </c>
      <c r="BK1913" s="209">
        <f>ROUND(I1913*H1913,2)</f>
        <v>0</v>
      </c>
      <c r="BL1913" s="16" t="s">
        <v>285</v>
      </c>
      <c r="BM1913" s="16" t="s">
        <v>1721</v>
      </c>
    </row>
    <row r="1914" s="11" customFormat="1">
      <c r="B1914" s="210"/>
      <c r="C1914" s="211"/>
      <c r="D1914" s="212" t="s">
        <v>150</v>
      </c>
      <c r="E1914" s="213" t="s">
        <v>1</v>
      </c>
      <c r="F1914" s="214" t="s">
        <v>159</v>
      </c>
      <c r="G1914" s="211"/>
      <c r="H1914" s="213" t="s">
        <v>1</v>
      </c>
      <c r="I1914" s="215"/>
      <c r="J1914" s="211"/>
      <c r="K1914" s="211"/>
      <c r="L1914" s="216"/>
      <c r="M1914" s="217"/>
      <c r="N1914" s="218"/>
      <c r="O1914" s="218"/>
      <c r="P1914" s="218"/>
      <c r="Q1914" s="218"/>
      <c r="R1914" s="218"/>
      <c r="S1914" s="218"/>
      <c r="T1914" s="219"/>
      <c r="AT1914" s="220" t="s">
        <v>150</v>
      </c>
      <c r="AU1914" s="220" t="s">
        <v>80</v>
      </c>
      <c r="AV1914" s="11" t="s">
        <v>78</v>
      </c>
      <c r="AW1914" s="11" t="s">
        <v>35</v>
      </c>
      <c r="AX1914" s="11" t="s">
        <v>73</v>
      </c>
      <c r="AY1914" s="220" t="s">
        <v>141</v>
      </c>
    </row>
    <row r="1915" s="12" customFormat="1">
      <c r="B1915" s="221"/>
      <c r="C1915" s="222"/>
      <c r="D1915" s="212" t="s">
        <v>150</v>
      </c>
      <c r="E1915" s="223" t="s">
        <v>1</v>
      </c>
      <c r="F1915" s="224" t="s">
        <v>1712</v>
      </c>
      <c r="G1915" s="222"/>
      <c r="H1915" s="225">
        <v>1</v>
      </c>
      <c r="I1915" s="226"/>
      <c r="J1915" s="222"/>
      <c r="K1915" s="222"/>
      <c r="L1915" s="227"/>
      <c r="M1915" s="228"/>
      <c r="N1915" s="229"/>
      <c r="O1915" s="229"/>
      <c r="P1915" s="229"/>
      <c r="Q1915" s="229"/>
      <c r="R1915" s="229"/>
      <c r="S1915" s="229"/>
      <c r="T1915" s="230"/>
      <c r="AT1915" s="231" t="s">
        <v>150</v>
      </c>
      <c r="AU1915" s="231" t="s">
        <v>80</v>
      </c>
      <c r="AV1915" s="12" t="s">
        <v>80</v>
      </c>
      <c r="AW1915" s="12" t="s">
        <v>35</v>
      </c>
      <c r="AX1915" s="12" t="s">
        <v>73</v>
      </c>
      <c r="AY1915" s="231" t="s">
        <v>141</v>
      </c>
    </row>
    <row r="1916" s="11" customFormat="1">
      <c r="B1916" s="210"/>
      <c r="C1916" s="211"/>
      <c r="D1916" s="212" t="s">
        <v>150</v>
      </c>
      <c r="E1916" s="213" t="s">
        <v>1</v>
      </c>
      <c r="F1916" s="214" t="s">
        <v>452</v>
      </c>
      <c r="G1916" s="211"/>
      <c r="H1916" s="213" t="s">
        <v>1</v>
      </c>
      <c r="I1916" s="215"/>
      <c r="J1916" s="211"/>
      <c r="K1916" s="211"/>
      <c r="L1916" s="216"/>
      <c r="M1916" s="217"/>
      <c r="N1916" s="218"/>
      <c r="O1916" s="218"/>
      <c r="P1916" s="218"/>
      <c r="Q1916" s="218"/>
      <c r="R1916" s="218"/>
      <c r="S1916" s="218"/>
      <c r="T1916" s="219"/>
      <c r="AT1916" s="220" t="s">
        <v>150</v>
      </c>
      <c r="AU1916" s="220" t="s">
        <v>80</v>
      </c>
      <c r="AV1916" s="11" t="s">
        <v>78</v>
      </c>
      <c r="AW1916" s="11" t="s">
        <v>35</v>
      </c>
      <c r="AX1916" s="11" t="s">
        <v>73</v>
      </c>
      <c r="AY1916" s="220" t="s">
        <v>141</v>
      </c>
    </row>
    <row r="1917" s="12" customFormat="1">
      <c r="B1917" s="221"/>
      <c r="C1917" s="222"/>
      <c r="D1917" s="212" t="s">
        <v>150</v>
      </c>
      <c r="E1917" s="223" t="s">
        <v>1</v>
      </c>
      <c r="F1917" s="224" t="s">
        <v>481</v>
      </c>
      <c r="G1917" s="222"/>
      <c r="H1917" s="225">
        <v>3</v>
      </c>
      <c r="I1917" s="226"/>
      <c r="J1917" s="222"/>
      <c r="K1917" s="222"/>
      <c r="L1917" s="227"/>
      <c r="M1917" s="228"/>
      <c r="N1917" s="229"/>
      <c r="O1917" s="229"/>
      <c r="P1917" s="229"/>
      <c r="Q1917" s="229"/>
      <c r="R1917" s="229"/>
      <c r="S1917" s="229"/>
      <c r="T1917" s="230"/>
      <c r="AT1917" s="231" t="s">
        <v>150</v>
      </c>
      <c r="AU1917" s="231" t="s">
        <v>80</v>
      </c>
      <c r="AV1917" s="12" t="s">
        <v>80</v>
      </c>
      <c r="AW1917" s="12" t="s">
        <v>35</v>
      </c>
      <c r="AX1917" s="12" t="s">
        <v>73</v>
      </c>
      <c r="AY1917" s="231" t="s">
        <v>141</v>
      </c>
    </row>
    <row r="1918" s="12" customFormat="1">
      <c r="B1918" s="221"/>
      <c r="C1918" s="222"/>
      <c r="D1918" s="212" t="s">
        <v>150</v>
      </c>
      <c r="E1918" s="223" t="s">
        <v>1</v>
      </c>
      <c r="F1918" s="224" t="s">
        <v>482</v>
      </c>
      <c r="G1918" s="222"/>
      <c r="H1918" s="225">
        <v>2</v>
      </c>
      <c r="I1918" s="226"/>
      <c r="J1918" s="222"/>
      <c r="K1918" s="222"/>
      <c r="L1918" s="227"/>
      <c r="M1918" s="228"/>
      <c r="N1918" s="229"/>
      <c r="O1918" s="229"/>
      <c r="P1918" s="229"/>
      <c r="Q1918" s="229"/>
      <c r="R1918" s="229"/>
      <c r="S1918" s="229"/>
      <c r="T1918" s="230"/>
      <c r="AT1918" s="231" t="s">
        <v>150</v>
      </c>
      <c r="AU1918" s="231" t="s">
        <v>80</v>
      </c>
      <c r="AV1918" s="12" t="s">
        <v>80</v>
      </c>
      <c r="AW1918" s="12" t="s">
        <v>35</v>
      </c>
      <c r="AX1918" s="12" t="s">
        <v>73</v>
      </c>
      <c r="AY1918" s="231" t="s">
        <v>141</v>
      </c>
    </row>
    <row r="1919" s="12" customFormat="1">
      <c r="B1919" s="221"/>
      <c r="C1919" s="222"/>
      <c r="D1919" s="212" t="s">
        <v>150</v>
      </c>
      <c r="E1919" s="223" t="s">
        <v>1</v>
      </c>
      <c r="F1919" s="224" t="s">
        <v>483</v>
      </c>
      <c r="G1919" s="222"/>
      <c r="H1919" s="225">
        <v>1</v>
      </c>
      <c r="I1919" s="226"/>
      <c r="J1919" s="222"/>
      <c r="K1919" s="222"/>
      <c r="L1919" s="227"/>
      <c r="M1919" s="228"/>
      <c r="N1919" s="229"/>
      <c r="O1919" s="229"/>
      <c r="P1919" s="229"/>
      <c r="Q1919" s="229"/>
      <c r="R1919" s="229"/>
      <c r="S1919" s="229"/>
      <c r="T1919" s="230"/>
      <c r="AT1919" s="231" t="s">
        <v>150</v>
      </c>
      <c r="AU1919" s="231" t="s">
        <v>80</v>
      </c>
      <c r="AV1919" s="12" t="s">
        <v>80</v>
      </c>
      <c r="AW1919" s="12" t="s">
        <v>35</v>
      </c>
      <c r="AX1919" s="12" t="s">
        <v>73</v>
      </c>
      <c r="AY1919" s="231" t="s">
        <v>141</v>
      </c>
    </row>
    <row r="1920" s="12" customFormat="1">
      <c r="B1920" s="221"/>
      <c r="C1920" s="222"/>
      <c r="D1920" s="212" t="s">
        <v>150</v>
      </c>
      <c r="E1920" s="223" t="s">
        <v>1</v>
      </c>
      <c r="F1920" s="224" t="s">
        <v>484</v>
      </c>
      <c r="G1920" s="222"/>
      <c r="H1920" s="225">
        <v>1</v>
      </c>
      <c r="I1920" s="226"/>
      <c r="J1920" s="222"/>
      <c r="K1920" s="222"/>
      <c r="L1920" s="227"/>
      <c r="M1920" s="228"/>
      <c r="N1920" s="229"/>
      <c r="O1920" s="229"/>
      <c r="P1920" s="229"/>
      <c r="Q1920" s="229"/>
      <c r="R1920" s="229"/>
      <c r="S1920" s="229"/>
      <c r="T1920" s="230"/>
      <c r="AT1920" s="231" t="s">
        <v>150</v>
      </c>
      <c r="AU1920" s="231" t="s">
        <v>80</v>
      </c>
      <c r="AV1920" s="12" t="s">
        <v>80</v>
      </c>
      <c r="AW1920" s="12" t="s">
        <v>35</v>
      </c>
      <c r="AX1920" s="12" t="s">
        <v>73</v>
      </c>
      <c r="AY1920" s="231" t="s">
        <v>141</v>
      </c>
    </row>
    <row r="1921" s="12" customFormat="1">
      <c r="B1921" s="221"/>
      <c r="C1921" s="222"/>
      <c r="D1921" s="212" t="s">
        <v>150</v>
      </c>
      <c r="E1921" s="223" t="s">
        <v>1</v>
      </c>
      <c r="F1921" s="224" t="s">
        <v>485</v>
      </c>
      <c r="G1921" s="222"/>
      <c r="H1921" s="225">
        <v>2</v>
      </c>
      <c r="I1921" s="226"/>
      <c r="J1921" s="222"/>
      <c r="K1921" s="222"/>
      <c r="L1921" s="227"/>
      <c r="M1921" s="228"/>
      <c r="N1921" s="229"/>
      <c r="O1921" s="229"/>
      <c r="P1921" s="229"/>
      <c r="Q1921" s="229"/>
      <c r="R1921" s="229"/>
      <c r="S1921" s="229"/>
      <c r="T1921" s="230"/>
      <c r="AT1921" s="231" t="s">
        <v>150</v>
      </c>
      <c r="AU1921" s="231" t="s">
        <v>80</v>
      </c>
      <c r="AV1921" s="12" t="s">
        <v>80</v>
      </c>
      <c r="AW1921" s="12" t="s">
        <v>35</v>
      </c>
      <c r="AX1921" s="12" t="s">
        <v>73</v>
      </c>
      <c r="AY1921" s="231" t="s">
        <v>141</v>
      </c>
    </row>
    <row r="1922" s="13" customFormat="1">
      <c r="B1922" s="232"/>
      <c r="C1922" s="233"/>
      <c r="D1922" s="212" t="s">
        <v>150</v>
      </c>
      <c r="E1922" s="234" t="s">
        <v>1</v>
      </c>
      <c r="F1922" s="235" t="s">
        <v>155</v>
      </c>
      <c r="G1922" s="233"/>
      <c r="H1922" s="236">
        <v>10</v>
      </c>
      <c r="I1922" s="237"/>
      <c r="J1922" s="233"/>
      <c r="K1922" s="233"/>
      <c r="L1922" s="238"/>
      <c r="M1922" s="239"/>
      <c r="N1922" s="240"/>
      <c r="O1922" s="240"/>
      <c r="P1922" s="240"/>
      <c r="Q1922" s="240"/>
      <c r="R1922" s="240"/>
      <c r="S1922" s="240"/>
      <c r="T1922" s="241"/>
      <c r="AT1922" s="242" t="s">
        <v>150</v>
      </c>
      <c r="AU1922" s="242" t="s">
        <v>80</v>
      </c>
      <c r="AV1922" s="13" t="s">
        <v>148</v>
      </c>
      <c r="AW1922" s="13" t="s">
        <v>35</v>
      </c>
      <c r="AX1922" s="13" t="s">
        <v>78</v>
      </c>
      <c r="AY1922" s="242" t="s">
        <v>141</v>
      </c>
    </row>
    <row r="1923" s="1" customFormat="1" ht="14.4" customHeight="1">
      <c r="B1923" s="37"/>
      <c r="C1923" s="254" t="s">
        <v>1722</v>
      </c>
      <c r="D1923" s="254" t="s">
        <v>298</v>
      </c>
      <c r="E1923" s="255" t="s">
        <v>1723</v>
      </c>
      <c r="F1923" s="256" t="s">
        <v>1724</v>
      </c>
      <c r="G1923" s="257" t="s">
        <v>479</v>
      </c>
      <c r="H1923" s="258">
        <v>10</v>
      </c>
      <c r="I1923" s="259"/>
      <c r="J1923" s="260">
        <f>ROUND(I1923*H1923,2)</f>
        <v>0</v>
      </c>
      <c r="K1923" s="256" t="s">
        <v>1</v>
      </c>
      <c r="L1923" s="261"/>
      <c r="M1923" s="262" t="s">
        <v>1</v>
      </c>
      <c r="N1923" s="263" t="s">
        <v>44</v>
      </c>
      <c r="O1923" s="78"/>
      <c r="P1923" s="207">
        <f>O1923*H1923</f>
        <v>0</v>
      </c>
      <c r="Q1923" s="207">
        <v>0.0022000000000000001</v>
      </c>
      <c r="R1923" s="207">
        <f>Q1923*H1923</f>
        <v>0.022000000000000002</v>
      </c>
      <c r="S1923" s="207">
        <v>0</v>
      </c>
      <c r="T1923" s="208">
        <f>S1923*H1923</f>
        <v>0</v>
      </c>
      <c r="AR1923" s="16" t="s">
        <v>422</v>
      </c>
      <c r="AT1923" s="16" t="s">
        <v>298</v>
      </c>
      <c r="AU1923" s="16" t="s">
        <v>80</v>
      </c>
      <c r="AY1923" s="16" t="s">
        <v>141</v>
      </c>
      <c r="BE1923" s="209">
        <f>IF(N1923="základní",J1923,0)</f>
        <v>0</v>
      </c>
      <c r="BF1923" s="209">
        <f>IF(N1923="snížená",J1923,0)</f>
        <v>0</v>
      </c>
      <c r="BG1923" s="209">
        <f>IF(N1923="zákl. přenesená",J1923,0)</f>
        <v>0</v>
      </c>
      <c r="BH1923" s="209">
        <f>IF(N1923="sníž. přenesená",J1923,0)</f>
        <v>0</v>
      </c>
      <c r="BI1923" s="209">
        <f>IF(N1923="nulová",J1923,0)</f>
        <v>0</v>
      </c>
      <c r="BJ1923" s="16" t="s">
        <v>78</v>
      </c>
      <c r="BK1923" s="209">
        <f>ROUND(I1923*H1923,2)</f>
        <v>0</v>
      </c>
      <c r="BL1923" s="16" t="s">
        <v>285</v>
      </c>
      <c r="BM1923" s="16" t="s">
        <v>1725</v>
      </c>
    </row>
    <row r="1924" s="12" customFormat="1">
      <c r="B1924" s="221"/>
      <c r="C1924" s="222"/>
      <c r="D1924" s="212" t="s">
        <v>150</v>
      </c>
      <c r="E1924" s="223" t="s">
        <v>1</v>
      </c>
      <c r="F1924" s="224" t="s">
        <v>1726</v>
      </c>
      <c r="G1924" s="222"/>
      <c r="H1924" s="225">
        <v>10</v>
      </c>
      <c r="I1924" s="226"/>
      <c r="J1924" s="222"/>
      <c r="K1924" s="222"/>
      <c r="L1924" s="227"/>
      <c r="M1924" s="228"/>
      <c r="N1924" s="229"/>
      <c r="O1924" s="229"/>
      <c r="P1924" s="229"/>
      <c r="Q1924" s="229"/>
      <c r="R1924" s="229"/>
      <c r="S1924" s="229"/>
      <c r="T1924" s="230"/>
      <c r="AT1924" s="231" t="s">
        <v>150</v>
      </c>
      <c r="AU1924" s="231" t="s">
        <v>80</v>
      </c>
      <c r="AV1924" s="12" t="s">
        <v>80</v>
      </c>
      <c r="AW1924" s="12" t="s">
        <v>35</v>
      </c>
      <c r="AX1924" s="12" t="s">
        <v>78</v>
      </c>
      <c r="AY1924" s="231" t="s">
        <v>141</v>
      </c>
    </row>
    <row r="1925" s="1" customFormat="1" ht="14.4" customHeight="1">
      <c r="B1925" s="37"/>
      <c r="C1925" s="198" t="s">
        <v>1727</v>
      </c>
      <c r="D1925" s="198" t="s">
        <v>143</v>
      </c>
      <c r="E1925" s="199" t="s">
        <v>1728</v>
      </c>
      <c r="F1925" s="200" t="s">
        <v>1729</v>
      </c>
      <c r="G1925" s="201" t="s">
        <v>479</v>
      </c>
      <c r="H1925" s="202">
        <v>5</v>
      </c>
      <c r="I1925" s="203"/>
      <c r="J1925" s="204">
        <f>ROUND(I1925*H1925,2)</f>
        <v>0</v>
      </c>
      <c r="K1925" s="200" t="s">
        <v>147</v>
      </c>
      <c r="L1925" s="42"/>
      <c r="M1925" s="205" t="s">
        <v>1</v>
      </c>
      <c r="N1925" s="206" t="s">
        <v>44</v>
      </c>
      <c r="O1925" s="78"/>
      <c r="P1925" s="207">
        <f>O1925*H1925</f>
        <v>0</v>
      </c>
      <c r="Q1925" s="207">
        <v>0</v>
      </c>
      <c r="R1925" s="207">
        <f>Q1925*H1925</f>
        <v>0</v>
      </c>
      <c r="S1925" s="207">
        <v>0</v>
      </c>
      <c r="T1925" s="208">
        <f>S1925*H1925</f>
        <v>0</v>
      </c>
      <c r="AR1925" s="16" t="s">
        <v>285</v>
      </c>
      <c r="AT1925" s="16" t="s">
        <v>143</v>
      </c>
      <c r="AU1925" s="16" t="s">
        <v>80</v>
      </c>
      <c r="AY1925" s="16" t="s">
        <v>141</v>
      </c>
      <c r="BE1925" s="209">
        <f>IF(N1925="základní",J1925,0)</f>
        <v>0</v>
      </c>
      <c r="BF1925" s="209">
        <f>IF(N1925="snížená",J1925,0)</f>
        <v>0</v>
      </c>
      <c r="BG1925" s="209">
        <f>IF(N1925="zákl. přenesená",J1925,0)</f>
        <v>0</v>
      </c>
      <c r="BH1925" s="209">
        <f>IF(N1925="sníž. přenesená",J1925,0)</f>
        <v>0</v>
      </c>
      <c r="BI1925" s="209">
        <f>IF(N1925="nulová",J1925,0)</f>
        <v>0</v>
      </c>
      <c r="BJ1925" s="16" t="s">
        <v>78</v>
      </c>
      <c r="BK1925" s="209">
        <f>ROUND(I1925*H1925,2)</f>
        <v>0</v>
      </c>
      <c r="BL1925" s="16" t="s">
        <v>285</v>
      </c>
      <c r="BM1925" s="16" t="s">
        <v>1730</v>
      </c>
    </row>
    <row r="1926" s="11" customFormat="1">
      <c r="B1926" s="210"/>
      <c r="C1926" s="211"/>
      <c r="D1926" s="212" t="s">
        <v>150</v>
      </c>
      <c r="E1926" s="213" t="s">
        <v>1</v>
      </c>
      <c r="F1926" s="214" t="s">
        <v>452</v>
      </c>
      <c r="G1926" s="211"/>
      <c r="H1926" s="213" t="s">
        <v>1</v>
      </c>
      <c r="I1926" s="215"/>
      <c r="J1926" s="211"/>
      <c r="K1926" s="211"/>
      <c r="L1926" s="216"/>
      <c r="M1926" s="217"/>
      <c r="N1926" s="218"/>
      <c r="O1926" s="218"/>
      <c r="P1926" s="218"/>
      <c r="Q1926" s="218"/>
      <c r="R1926" s="218"/>
      <c r="S1926" s="218"/>
      <c r="T1926" s="219"/>
      <c r="AT1926" s="220" t="s">
        <v>150</v>
      </c>
      <c r="AU1926" s="220" t="s">
        <v>80</v>
      </c>
      <c r="AV1926" s="11" t="s">
        <v>78</v>
      </c>
      <c r="AW1926" s="11" t="s">
        <v>35</v>
      </c>
      <c r="AX1926" s="11" t="s">
        <v>73</v>
      </c>
      <c r="AY1926" s="220" t="s">
        <v>141</v>
      </c>
    </row>
    <row r="1927" s="12" customFormat="1">
      <c r="B1927" s="221"/>
      <c r="C1927" s="222"/>
      <c r="D1927" s="212" t="s">
        <v>150</v>
      </c>
      <c r="E1927" s="223" t="s">
        <v>1</v>
      </c>
      <c r="F1927" s="224" t="s">
        <v>507</v>
      </c>
      <c r="G1927" s="222"/>
      <c r="H1927" s="225">
        <v>2</v>
      </c>
      <c r="I1927" s="226"/>
      <c r="J1927" s="222"/>
      <c r="K1927" s="222"/>
      <c r="L1927" s="227"/>
      <c r="M1927" s="228"/>
      <c r="N1927" s="229"/>
      <c r="O1927" s="229"/>
      <c r="P1927" s="229"/>
      <c r="Q1927" s="229"/>
      <c r="R1927" s="229"/>
      <c r="S1927" s="229"/>
      <c r="T1927" s="230"/>
      <c r="AT1927" s="231" t="s">
        <v>150</v>
      </c>
      <c r="AU1927" s="231" t="s">
        <v>80</v>
      </c>
      <c r="AV1927" s="12" t="s">
        <v>80</v>
      </c>
      <c r="AW1927" s="12" t="s">
        <v>35</v>
      </c>
      <c r="AX1927" s="12" t="s">
        <v>73</v>
      </c>
      <c r="AY1927" s="231" t="s">
        <v>141</v>
      </c>
    </row>
    <row r="1928" s="12" customFormat="1">
      <c r="B1928" s="221"/>
      <c r="C1928" s="222"/>
      <c r="D1928" s="212" t="s">
        <v>150</v>
      </c>
      <c r="E1928" s="223" t="s">
        <v>1</v>
      </c>
      <c r="F1928" s="224" t="s">
        <v>1701</v>
      </c>
      <c r="G1928" s="222"/>
      <c r="H1928" s="225">
        <v>1</v>
      </c>
      <c r="I1928" s="226"/>
      <c r="J1928" s="222"/>
      <c r="K1928" s="222"/>
      <c r="L1928" s="227"/>
      <c r="M1928" s="228"/>
      <c r="N1928" s="229"/>
      <c r="O1928" s="229"/>
      <c r="P1928" s="229"/>
      <c r="Q1928" s="229"/>
      <c r="R1928" s="229"/>
      <c r="S1928" s="229"/>
      <c r="T1928" s="230"/>
      <c r="AT1928" s="231" t="s">
        <v>150</v>
      </c>
      <c r="AU1928" s="231" t="s">
        <v>80</v>
      </c>
      <c r="AV1928" s="12" t="s">
        <v>80</v>
      </c>
      <c r="AW1928" s="12" t="s">
        <v>35</v>
      </c>
      <c r="AX1928" s="12" t="s">
        <v>73</v>
      </c>
      <c r="AY1928" s="231" t="s">
        <v>141</v>
      </c>
    </row>
    <row r="1929" s="12" customFormat="1">
      <c r="B1929" s="221"/>
      <c r="C1929" s="222"/>
      <c r="D1929" s="212" t="s">
        <v>150</v>
      </c>
      <c r="E1929" s="223" t="s">
        <v>1</v>
      </c>
      <c r="F1929" s="224" t="s">
        <v>1702</v>
      </c>
      <c r="G1929" s="222"/>
      <c r="H1929" s="225">
        <v>1</v>
      </c>
      <c r="I1929" s="226"/>
      <c r="J1929" s="222"/>
      <c r="K1929" s="222"/>
      <c r="L1929" s="227"/>
      <c r="M1929" s="228"/>
      <c r="N1929" s="229"/>
      <c r="O1929" s="229"/>
      <c r="P1929" s="229"/>
      <c r="Q1929" s="229"/>
      <c r="R1929" s="229"/>
      <c r="S1929" s="229"/>
      <c r="T1929" s="230"/>
      <c r="AT1929" s="231" t="s">
        <v>150</v>
      </c>
      <c r="AU1929" s="231" t="s">
        <v>80</v>
      </c>
      <c r="AV1929" s="12" t="s">
        <v>80</v>
      </c>
      <c r="AW1929" s="12" t="s">
        <v>35</v>
      </c>
      <c r="AX1929" s="12" t="s">
        <v>73</v>
      </c>
      <c r="AY1929" s="231" t="s">
        <v>141</v>
      </c>
    </row>
    <row r="1930" s="12" customFormat="1">
      <c r="B1930" s="221"/>
      <c r="C1930" s="222"/>
      <c r="D1930" s="212" t="s">
        <v>150</v>
      </c>
      <c r="E1930" s="223" t="s">
        <v>1</v>
      </c>
      <c r="F1930" s="224" t="s">
        <v>1691</v>
      </c>
      <c r="G1930" s="222"/>
      <c r="H1930" s="225">
        <v>1</v>
      </c>
      <c r="I1930" s="226"/>
      <c r="J1930" s="222"/>
      <c r="K1930" s="222"/>
      <c r="L1930" s="227"/>
      <c r="M1930" s="228"/>
      <c r="N1930" s="229"/>
      <c r="O1930" s="229"/>
      <c r="P1930" s="229"/>
      <c r="Q1930" s="229"/>
      <c r="R1930" s="229"/>
      <c r="S1930" s="229"/>
      <c r="T1930" s="230"/>
      <c r="AT1930" s="231" t="s">
        <v>150</v>
      </c>
      <c r="AU1930" s="231" t="s">
        <v>80</v>
      </c>
      <c r="AV1930" s="12" t="s">
        <v>80</v>
      </c>
      <c r="AW1930" s="12" t="s">
        <v>35</v>
      </c>
      <c r="AX1930" s="12" t="s">
        <v>73</v>
      </c>
      <c r="AY1930" s="231" t="s">
        <v>141</v>
      </c>
    </row>
    <row r="1931" s="13" customFormat="1">
      <c r="B1931" s="232"/>
      <c r="C1931" s="233"/>
      <c r="D1931" s="212" t="s">
        <v>150</v>
      </c>
      <c r="E1931" s="234" t="s">
        <v>1</v>
      </c>
      <c r="F1931" s="235" t="s">
        <v>155</v>
      </c>
      <c r="G1931" s="233"/>
      <c r="H1931" s="236">
        <v>5</v>
      </c>
      <c r="I1931" s="237"/>
      <c r="J1931" s="233"/>
      <c r="K1931" s="233"/>
      <c r="L1931" s="238"/>
      <c r="M1931" s="239"/>
      <c r="N1931" s="240"/>
      <c r="O1931" s="240"/>
      <c r="P1931" s="240"/>
      <c r="Q1931" s="240"/>
      <c r="R1931" s="240"/>
      <c r="S1931" s="240"/>
      <c r="T1931" s="241"/>
      <c r="AT1931" s="242" t="s">
        <v>150</v>
      </c>
      <c r="AU1931" s="242" t="s">
        <v>80</v>
      </c>
      <c r="AV1931" s="13" t="s">
        <v>148</v>
      </c>
      <c r="AW1931" s="13" t="s">
        <v>35</v>
      </c>
      <c r="AX1931" s="13" t="s">
        <v>78</v>
      </c>
      <c r="AY1931" s="242" t="s">
        <v>141</v>
      </c>
    </row>
    <row r="1932" s="1" customFormat="1" ht="14.4" customHeight="1">
      <c r="B1932" s="37"/>
      <c r="C1932" s="254" t="s">
        <v>1731</v>
      </c>
      <c r="D1932" s="254" t="s">
        <v>298</v>
      </c>
      <c r="E1932" s="255" t="s">
        <v>1732</v>
      </c>
      <c r="F1932" s="256" t="s">
        <v>1733</v>
      </c>
      <c r="G1932" s="257" t="s">
        <v>479</v>
      </c>
      <c r="H1932" s="258">
        <v>5</v>
      </c>
      <c r="I1932" s="259"/>
      <c r="J1932" s="260">
        <f>ROUND(I1932*H1932,2)</f>
        <v>0</v>
      </c>
      <c r="K1932" s="256" t="s">
        <v>1</v>
      </c>
      <c r="L1932" s="261"/>
      <c r="M1932" s="262" t="s">
        <v>1</v>
      </c>
      <c r="N1932" s="263" t="s">
        <v>44</v>
      </c>
      <c r="O1932" s="78"/>
      <c r="P1932" s="207">
        <f>O1932*H1932</f>
        <v>0</v>
      </c>
      <c r="Q1932" s="207">
        <v>0.00014999999999999999</v>
      </c>
      <c r="R1932" s="207">
        <f>Q1932*H1932</f>
        <v>0.00074999999999999991</v>
      </c>
      <c r="S1932" s="207">
        <v>0</v>
      </c>
      <c r="T1932" s="208">
        <f>S1932*H1932</f>
        <v>0</v>
      </c>
      <c r="AR1932" s="16" t="s">
        <v>422</v>
      </c>
      <c r="AT1932" s="16" t="s">
        <v>298</v>
      </c>
      <c r="AU1932" s="16" t="s">
        <v>80</v>
      </c>
      <c r="AY1932" s="16" t="s">
        <v>141</v>
      </c>
      <c r="BE1932" s="209">
        <f>IF(N1932="základní",J1932,0)</f>
        <v>0</v>
      </c>
      <c r="BF1932" s="209">
        <f>IF(N1932="snížená",J1932,0)</f>
        <v>0</v>
      </c>
      <c r="BG1932" s="209">
        <f>IF(N1932="zákl. přenesená",J1932,0)</f>
        <v>0</v>
      </c>
      <c r="BH1932" s="209">
        <f>IF(N1932="sníž. přenesená",J1932,0)</f>
        <v>0</v>
      </c>
      <c r="BI1932" s="209">
        <f>IF(N1932="nulová",J1932,0)</f>
        <v>0</v>
      </c>
      <c r="BJ1932" s="16" t="s">
        <v>78</v>
      </c>
      <c r="BK1932" s="209">
        <f>ROUND(I1932*H1932,2)</f>
        <v>0</v>
      </c>
      <c r="BL1932" s="16" t="s">
        <v>285</v>
      </c>
      <c r="BM1932" s="16" t="s">
        <v>1734</v>
      </c>
    </row>
    <row r="1933" s="12" customFormat="1">
      <c r="B1933" s="221"/>
      <c r="C1933" s="222"/>
      <c r="D1933" s="212" t="s">
        <v>150</v>
      </c>
      <c r="E1933" s="223" t="s">
        <v>1</v>
      </c>
      <c r="F1933" s="224" t="s">
        <v>1735</v>
      </c>
      <c r="G1933" s="222"/>
      <c r="H1933" s="225">
        <v>5</v>
      </c>
      <c r="I1933" s="226"/>
      <c r="J1933" s="222"/>
      <c r="K1933" s="222"/>
      <c r="L1933" s="227"/>
      <c r="M1933" s="228"/>
      <c r="N1933" s="229"/>
      <c r="O1933" s="229"/>
      <c r="P1933" s="229"/>
      <c r="Q1933" s="229"/>
      <c r="R1933" s="229"/>
      <c r="S1933" s="229"/>
      <c r="T1933" s="230"/>
      <c r="AT1933" s="231" t="s">
        <v>150</v>
      </c>
      <c r="AU1933" s="231" t="s">
        <v>80</v>
      </c>
      <c r="AV1933" s="12" t="s">
        <v>80</v>
      </c>
      <c r="AW1933" s="12" t="s">
        <v>35</v>
      </c>
      <c r="AX1933" s="12" t="s">
        <v>78</v>
      </c>
      <c r="AY1933" s="231" t="s">
        <v>141</v>
      </c>
    </row>
    <row r="1934" s="1" customFormat="1" ht="14.4" customHeight="1">
      <c r="B1934" s="37"/>
      <c r="C1934" s="198" t="s">
        <v>1736</v>
      </c>
      <c r="D1934" s="198" t="s">
        <v>143</v>
      </c>
      <c r="E1934" s="199" t="s">
        <v>1737</v>
      </c>
      <c r="F1934" s="200" t="s">
        <v>1738</v>
      </c>
      <c r="G1934" s="201" t="s">
        <v>479</v>
      </c>
      <c r="H1934" s="202">
        <v>5</v>
      </c>
      <c r="I1934" s="203"/>
      <c r="J1934" s="204">
        <f>ROUND(I1934*H1934,2)</f>
        <v>0</v>
      </c>
      <c r="K1934" s="200" t="s">
        <v>147</v>
      </c>
      <c r="L1934" s="42"/>
      <c r="M1934" s="205" t="s">
        <v>1</v>
      </c>
      <c r="N1934" s="206" t="s">
        <v>44</v>
      </c>
      <c r="O1934" s="78"/>
      <c r="P1934" s="207">
        <f>O1934*H1934</f>
        <v>0</v>
      </c>
      <c r="Q1934" s="207">
        <v>0</v>
      </c>
      <c r="R1934" s="207">
        <f>Q1934*H1934</f>
        <v>0</v>
      </c>
      <c r="S1934" s="207">
        <v>0</v>
      </c>
      <c r="T1934" s="208">
        <f>S1934*H1934</f>
        <v>0</v>
      </c>
      <c r="AR1934" s="16" t="s">
        <v>285</v>
      </c>
      <c r="AT1934" s="16" t="s">
        <v>143</v>
      </c>
      <c r="AU1934" s="16" t="s">
        <v>80</v>
      </c>
      <c r="AY1934" s="16" t="s">
        <v>141</v>
      </c>
      <c r="BE1934" s="209">
        <f>IF(N1934="základní",J1934,0)</f>
        <v>0</v>
      </c>
      <c r="BF1934" s="209">
        <f>IF(N1934="snížená",J1934,0)</f>
        <v>0</v>
      </c>
      <c r="BG1934" s="209">
        <f>IF(N1934="zákl. přenesená",J1934,0)</f>
        <v>0</v>
      </c>
      <c r="BH1934" s="209">
        <f>IF(N1934="sníž. přenesená",J1934,0)</f>
        <v>0</v>
      </c>
      <c r="BI1934" s="209">
        <f>IF(N1934="nulová",J1934,0)</f>
        <v>0</v>
      </c>
      <c r="BJ1934" s="16" t="s">
        <v>78</v>
      </c>
      <c r="BK1934" s="209">
        <f>ROUND(I1934*H1934,2)</f>
        <v>0</v>
      </c>
      <c r="BL1934" s="16" t="s">
        <v>285</v>
      </c>
      <c r="BM1934" s="16" t="s">
        <v>1739</v>
      </c>
    </row>
    <row r="1935" s="11" customFormat="1">
      <c r="B1935" s="210"/>
      <c r="C1935" s="211"/>
      <c r="D1935" s="212" t="s">
        <v>150</v>
      </c>
      <c r="E1935" s="213" t="s">
        <v>1</v>
      </c>
      <c r="F1935" s="214" t="s">
        <v>452</v>
      </c>
      <c r="G1935" s="211"/>
      <c r="H1935" s="213" t="s">
        <v>1</v>
      </c>
      <c r="I1935" s="215"/>
      <c r="J1935" s="211"/>
      <c r="K1935" s="211"/>
      <c r="L1935" s="216"/>
      <c r="M1935" s="217"/>
      <c r="N1935" s="218"/>
      <c r="O1935" s="218"/>
      <c r="P1935" s="218"/>
      <c r="Q1935" s="218"/>
      <c r="R1935" s="218"/>
      <c r="S1935" s="218"/>
      <c r="T1935" s="219"/>
      <c r="AT1935" s="220" t="s">
        <v>150</v>
      </c>
      <c r="AU1935" s="220" t="s">
        <v>80</v>
      </c>
      <c r="AV1935" s="11" t="s">
        <v>78</v>
      </c>
      <c r="AW1935" s="11" t="s">
        <v>35</v>
      </c>
      <c r="AX1935" s="11" t="s">
        <v>73</v>
      </c>
      <c r="AY1935" s="220" t="s">
        <v>141</v>
      </c>
    </row>
    <row r="1936" s="12" customFormat="1">
      <c r="B1936" s="221"/>
      <c r="C1936" s="222"/>
      <c r="D1936" s="212" t="s">
        <v>150</v>
      </c>
      <c r="E1936" s="223" t="s">
        <v>1</v>
      </c>
      <c r="F1936" s="224" t="s">
        <v>507</v>
      </c>
      <c r="G1936" s="222"/>
      <c r="H1936" s="225">
        <v>2</v>
      </c>
      <c r="I1936" s="226"/>
      <c r="J1936" s="222"/>
      <c r="K1936" s="222"/>
      <c r="L1936" s="227"/>
      <c r="M1936" s="228"/>
      <c r="N1936" s="229"/>
      <c r="O1936" s="229"/>
      <c r="P1936" s="229"/>
      <c r="Q1936" s="229"/>
      <c r="R1936" s="229"/>
      <c r="S1936" s="229"/>
      <c r="T1936" s="230"/>
      <c r="AT1936" s="231" t="s">
        <v>150</v>
      </c>
      <c r="AU1936" s="231" t="s">
        <v>80</v>
      </c>
      <c r="AV1936" s="12" t="s">
        <v>80</v>
      </c>
      <c r="AW1936" s="12" t="s">
        <v>35</v>
      </c>
      <c r="AX1936" s="12" t="s">
        <v>73</v>
      </c>
      <c r="AY1936" s="231" t="s">
        <v>141</v>
      </c>
    </row>
    <row r="1937" s="12" customFormat="1">
      <c r="B1937" s="221"/>
      <c r="C1937" s="222"/>
      <c r="D1937" s="212" t="s">
        <v>150</v>
      </c>
      <c r="E1937" s="223" t="s">
        <v>1</v>
      </c>
      <c r="F1937" s="224" t="s">
        <v>1701</v>
      </c>
      <c r="G1937" s="222"/>
      <c r="H1937" s="225">
        <v>1</v>
      </c>
      <c r="I1937" s="226"/>
      <c r="J1937" s="222"/>
      <c r="K1937" s="222"/>
      <c r="L1937" s="227"/>
      <c r="M1937" s="228"/>
      <c r="N1937" s="229"/>
      <c r="O1937" s="229"/>
      <c r="P1937" s="229"/>
      <c r="Q1937" s="229"/>
      <c r="R1937" s="229"/>
      <c r="S1937" s="229"/>
      <c r="T1937" s="230"/>
      <c r="AT1937" s="231" t="s">
        <v>150</v>
      </c>
      <c r="AU1937" s="231" t="s">
        <v>80</v>
      </c>
      <c r="AV1937" s="12" t="s">
        <v>80</v>
      </c>
      <c r="AW1937" s="12" t="s">
        <v>35</v>
      </c>
      <c r="AX1937" s="12" t="s">
        <v>73</v>
      </c>
      <c r="AY1937" s="231" t="s">
        <v>141</v>
      </c>
    </row>
    <row r="1938" s="12" customFormat="1">
      <c r="B1938" s="221"/>
      <c r="C1938" s="222"/>
      <c r="D1938" s="212" t="s">
        <v>150</v>
      </c>
      <c r="E1938" s="223" t="s">
        <v>1</v>
      </c>
      <c r="F1938" s="224" t="s">
        <v>1702</v>
      </c>
      <c r="G1938" s="222"/>
      <c r="H1938" s="225">
        <v>1</v>
      </c>
      <c r="I1938" s="226"/>
      <c r="J1938" s="222"/>
      <c r="K1938" s="222"/>
      <c r="L1938" s="227"/>
      <c r="M1938" s="228"/>
      <c r="N1938" s="229"/>
      <c r="O1938" s="229"/>
      <c r="P1938" s="229"/>
      <c r="Q1938" s="229"/>
      <c r="R1938" s="229"/>
      <c r="S1938" s="229"/>
      <c r="T1938" s="230"/>
      <c r="AT1938" s="231" t="s">
        <v>150</v>
      </c>
      <c r="AU1938" s="231" t="s">
        <v>80</v>
      </c>
      <c r="AV1938" s="12" t="s">
        <v>80</v>
      </c>
      <c r="AW1938" s="12" t="s">
        <v>35</v>
      </c>
      <c r="AX1938" s="12" t="s">
        <v>73</v>
      </c>
      <c r="AY1938" s="231" t="s">
        <v>141</v>
      </c>
    </row>
    <row r="1939" s="12" customFormat="1">
      <c r="B1939" s="221"/>
      <c r="C1939" s="222"/>
      <c r="D1939" s="212" t="s">
        <v>150</v>
      </c>
      <c r="E1939" s="223" t="s">
        <v>1</v>
      </c>
      <c r="F1939" s="224" t="s">
        <v>1691</v>
      </c>
      <c r="G1939" s="222"/>
      <c r="H1939" s="225">
        <v>1</v>
      </c>
      <c r="I1939" s="226"/>
      <c r="J1939" s="222"/>
      <c r="K1939" s="222"/>
      <c r="L1939" s="227"/>
      <c r="M1939" s="228"/>
      <c r="N1939" s="229"/>
      <c r="O1939" s="229"/>
      <c r="P1939" s="229"/>
      <c r="Q1939" s="229"/>
      <c r="R1939" s="229"/>
      <c r="S1939" s="229"/>
      <c r="T1939" s="230"/>
      <c r="AT1939" s="231" t="s">
        <v>150</v>
      </c>
      <c r="AU1939" s="231" t="s">
        <v>80</v>
      </c>
      <c r="AV1939" s="12" t="s">
        <v>80</v>
      </c>
      <c r="AW1939" s="12" t="s">
        <v>35</v>
      </c>
      <c r="AX1939" s="12" t="s">
        <v>73</v>
      </c>
      <c r="AY1939" s="231" t="s">
        <v>141</v>
      </c>
    </row>
    <row r="1940" s="13" customFormat="1">
      <c r="B1940" s="232"/>
      <c r="C1940" s="233"/>
      <c r="D1940" s="212" t="s">
        <v>150</v>
      </c>
      <c r="E1940" s="234" t="s">
        <v>1</v>
      </c>
      <c r="F1940" s="235" t="s">
        <v>155</v>
      </c>
      <c r="G1940" s="233"/>
      <c r="H1940" s="236">
        <v>5</v>
      </c>
      <c r="I1940" s="237"/>
      <c r="J1940" s="233"/>
      <c r="K1940" s="233"/>
      <c r="L1940" s="238"/>
      <c r="M1940" s="239"/>
      <c r="N1940" s="240"/>
      <c r="O1940" s="240"/>
      <c r="P1940" s="240"/>
      <c r="Q1940" s="240"/>
      <c r="R1940" s="240"/>
      <c r="S1940" s="240"/>
      <c r="T1940" s="241"/>
      <c r="AT1940" s="242" t="s">
        <v>150</v>
      </c>
      <c r="AU1940" s="242" t="s">
        <v>80</v>
      </c>
      <c r="AV1940" s="13" t="s">
        <v>148</v>
      </c>
      <c r="AW1940" s="13" t="s">
        <v>35</v>
      </c>
      <c r="AX1940" s="13" t="s">
        <v>78</v>
      </c>
      <c r="AY1940" s="242" t="s">
        <v>141</v>
      </c>
    </row>
    <row r="1941" s="1" customFormat="1" ht="14.4" customHeight="1">
      <c r="B1941" s="37"/>
      <c r="C1941" s="254" t="s">
        <v>1740</v>
      </c>
      <c r="D1941" s="254" t="s">
        <v>298</v>
      </c>
      <c r="E1941" s="255" t="s">
        <v>1741</v>
      </c>
      <c r="F1941" s="256" t="s">
        <v>1742</v>
      </c>
      <c r="G1941" s="257" t="s">
        <v>479</v>
      </c>
      <c r="H1941" s="258">
        <v>5</v>
      </c>
      <c r="I1941" s="259"/>
      <c r="J1941" s="260">
        <f>ROUND(I1941*H1941,2)</f>
        <v>0</v>
      </c>
      <c r="K1941" s="256" t="s">
        <v>147</v>
      </c>
      <c r="L1941" s="261"/>
      <c r="M1941" s="262" t="s">
        <v>1</v>
      </c>
      <c r="N1941" s="263" t="s">
        <v>44</v>
      </c>
      <c r="O1941" s="78"/>
      <c r="P1941" s="207">
        <f>O1941*H1941</f>
        <v>0</v>
      </c>
      <c r="Q1941" s="207">
        <v>0.0022000000000000001</v>
      </c>
      <c r="R1941" s="207">
        <f>Q1941*H1941</f>
        <v>0.011000000000000001</v>
      </c>
      <c r="S1941" s="207">
        <v>0</v>
      </c>
      <c r="T1941" s="208">
        <f>S1941*H1941</f>
        <v>0</v>
      </c>
      <c r="AR1941" s="16" t="s">
        <v>422</v>
      </c>
      <c r="AT1941" s="16" t="s">
        <v>298</v>
      </c>
      <c r="AU1941" s="16" t="s">
        <v>80</v>
      </c>
      <c r="AY1941" s="16" t="s">
        <v>141</v>
      </c>
      <c r="BE1941" s="209">
        <f>IF(N1941="základní",J1941,0)</f>
        <v>0</v>
      </c>
      <c r="BF1941" s="209">
        <f>IF(N1941="snížená",J1941,0)</f>
        <v>0</v>
      </c>
      <c r="BG1941" s="209">
        <f>IF(N1941="zákl. přenesená",J1941,0)</f>
        <v>0</v>
      </c>
      <c r="BH1941" s="209">
        <f>IF(N1941="sníž. přenesená",J1941,0)</f>
        <v>0</v>
      </c>
      <c r="BI1941" s="209">
        <f>IF(N1941="nulová",J1941,0)</f>
        <v>0</v>
      </c>
      <c r="BJ1941" s="16" t="s">
        <v>78</v>
      </c>
      <c r="BK1941" s="209">
        <f>ROUND(I1941*H1941,2)</f>
        <v>0</v>
      </c>
      <c r="BL1941" s="16" t="s">
        <v>285</v>
      </c>
      <c r="BM1941" s="16" t="s">
        <v>1743</v>
      </c>
    </row>
    <row r="1942" s="12" customFormat="1">
      <c r="B1942" s="221"/>
      <c r="C1942" s="222"/>
      <c r="D1942" s="212" t="s">
        <v>150</v>
      </c>
      <c r="E1942" s="223" t="s">
        <v>1</v>
      </c>
      <c r="F1942" s="224" t="s">
        <v>1744</v>
      </c>
      <c r="G1942" s="222"/>
      <c r="H1942" s="225">
        <v>5</v>
      </c>
      <c r="I1942" s="226"/>
      <c r="J1942" s="222"/>
      <c r="K1942" s="222"/>
      <c r="L1942" s="227"/>
      <c r="M1942" s="228"/>
      <c r="N1942" s="229"/>
      <c r="O1942" s="229"/>
      <c r="P1942" s="229"/>
      <c r="Q1942" s="229"/>
      <c r="R1942" s="229"/>
      <c r="S1942" s="229"/>
      <c r="T1942" s="230"/>
      <c r="AT1942" s="231" t="s">
        <v>150</v>
      </c>
      <c r="AU1942" s="231" t="s">
        <v>80</v>
      </c>
      <c r="AV1942" s="12" t="s">
        <v>80</v>
      </c>
      <c r="AW1942" s="12" t="s">
        <v>35</v>
      </c>
      <c r="AX1942" s="12" t="s">
        <v>78</v>
      </c>
      <c r="AY1942" s="231" t="s">
        <v>141</v>
      </c>
    </row>
    <row r="1943" s="1" customFormat="1" ht="14.4" customHeight="1">
      <c r="B1943" s="37"/>
      <c r="C1943" s="198" t="s">
        <v>1745</v>
      </c>
      <c r="D1943" s="198" t="s">
        <v>143</v>
      </c>
      <c r="E1943" s="199" t="s">
        <v>1746</v>
      </c>
      <c r="F1943" s="200" t="s">
        <v>1747</v>
      </c>
      <c r="G1943" s="201" t="s">
        <v>479</v>
      </c>
      <c r="H1943" s="202">
        <v>11</v>
      </c>
      <c r="I1943" s="203"/>
      <c r="J1943" s="204">
        <f>ROUND(I1943*H1943,2)</f>
        <v>0</v>
      </c>
      <c r="K1943" s="200" t="s">
        <v>147</v>
      </c>
      <c r="L1943" s="42"/>
      <c r="M1943" s="205" t="s">
        <v>1</v>
      </c>
      <c r="N1943" s="206" t="s">
        <v>44</v>
      </c>
      <c r="O1943" s="78"/>
      <c r="P1943" s="207">
        <f>O1943*H1943</f>
        <v>0</v>
      </c>
      <c r="Q1943" s="207">
        <v>0</v>
      </c>
      <c r="R1943" s="207">
        <f>Q1943*H1943</f>
        <v>0</v>
      </c>
      <c r="S1943" s="207">
        <v>0</v>
      </c>
      <c r="T1943" s="208">
        <f>S1943*H1943</f>
        <v>0</v>
      </c>
      <c r="AR1943" s="16" t="s">
        <v>285</v>
      </c>
      <c r="AT1943" s="16" t="s">
        <v>143</v>
      </c>
      <c r="AU1943" s="16" t="s">
        <v>80</v>
      </c>
      <c r="AY1943" s="16" t="s">
        <v>141</v>
      </c>
      <c r="BE1943" s="209">
        <f>IF(N1943="základní",J1943,0)</f>
        <v>0</v>
      </c>
      <c r="BF1943" s="209">
        <f>IF(N1943="snížená",J1943,0)</f>
        <v>0</v>
      </c>
      <c r="BG1943" s="209">
        <f>IF(N1943="zákl. přenesená",J1943,0)</f>
        <v>0</v>
      </c>
      <c r="BH1943" s="209">
        <f>IF(N1943="sníž. přenesená",J1943,0)</f>
        <v>0</v>
      </c>
      <c r="BI1943" s="209">
        <f>IF(N1943="nulová",J1943,0)</f>
        <v>0</v>
      </c>
      <c r="BJ1943" s="16" t="s">
        <v>78</v>
      </c>
      <c r="BK1943" s="209">
        <f>ROUND(I1943*H1943,2)</f>
        <v>0</v>
      </c>
      <c r="BL1943" s="16" t="s">
        <v>285</v>
      </c>
      <c r="BM1943" s="16" t="s">
        <v>1748</v>
      </c>
    </row>
    <row r="1944" s="11" customFormat="1">
      <c r="B1944" s="210"/>
      <c r="C1944" s="211"/>
      <c r="D1944" s="212" t="s">
        <v>150</v>
      </c>
      <c r="E1944" s="213" t="s">
        <v>1</v>
      </c>
      <c r="F1944" s="214" t="s">
        <v>216</v>
      </c>
      <c r="G1944" s="211"/>
      <c r="H1944" s="213" t="s">
        <v>1</v>
      </c>
      <c r="I1944" s="215"/>
      <c r="J1944" s="211"/>
      <c r="K1944" s="211"/>
      <c r="L1944" s="216"/>
      <c r="M1944" s="217"/>
      <c r="N1944" s="218"/>
      <c r="O1944" s="218"/>
      <c r="P1944" s="218"/>
      <c r="Q1944" s="218"/>
      <c r="R1944" s="218"/>
      <c r="S1944" s="218"/>
      <c r="T1944" s="219"/>
      <c r="AT1944" s="220" t="s">
        <v>150</v>
      </c>
      <c r="AU1944" s="220" t="s">
        <v>80</v>
      </c>
      <c r="AV1944" s="11" t="s">
        <v>78</v>
      </c>
      <c r="AW1944" s="11" t="s">
        <v>35</v>
      </c>
      <c r="AX1944" s="11" t="s">
        <v>73</v>
      </c>
      <c r="AY1944" s="220" t="s">
        <v>141</v>
      </c>
    </row>
    <row r="1945" s="12" customFormat="1">
      <c r="B1945" s="221"/>
      <c r="C1945" s="222"/>
      <c r="D1945" s="212" t="s">
        <v>150</v>
      </c>
      <c r="E1945" s="223" t="s">
        <v>1</v>
      </c>
      <c r="F1945" s="224" t="s">
        <v>1749</v>
      </c>
      <c r="G1945" s="222"/>
      <c r="H1945" s="225">
        <v>11</v>
      </c>
      <c r="I1945" s="226"/>
      <c r="J1945" s="222"/>
      <c r="K1945" s="222"/>
      <c r="L1945" s="227"/>
      <c r="M1945" s="228"/>
      <c r="N1945" s="229"/>
      <c r="O1945" s="229"/>
      <c r="P1945" s="229"/>
      <c r="Q1945" s="229"/>
      <c r="R1945" s="229"/>
      <c r="S1945" s="229"/>
      <c r="T1945" s="230"/>
      <c r="AT1945" s="231" t="s">
        <v>150</v>
      </c>
      <c r="AU1945" s="231" t="s">
        <v>80</v>
      </c>
      <c r="AV1945" s="12" t="s">
        <v>80</v>
      </c>
      <c r="AW1945" s="12" t="s">
        <v>35</v>
      </c>
      <c r="AX1945" s="12" t="s">
        <v>78</v>
      </c>
      <c r="AY1945" s="231" t="s">
        <v>141</v>
      </c>
    </row>
    <row r="1946" s="1" customFormat="1" ht="14.4" customHeight="1">
      <c r="B1946" s="37"/>
      <c r="C1946" s="254" t="s">
        <v>1750</v>
      </c>
      <c r="D1946" s="254" t="s">
        <v>298</v>
      </c>
      <c r="E1946" s="255" t="s">
        <v>1751</v>
      </c>
      <c r="F1946" s="256" t="s">
        <v>1752</v>
      </c>
      <c r="G1946" s="257" t="s">
        <v>430</v>
      </c>
      <c r="H1946" s="258">
        <v>13.199999999999999</v>
      </c>
      <c r="I1946" s="259"/>
      <c r="J1946" s="260">
        <f>ROUND(I1946*H1946,2)</f>
        <v>0</v>
      </c>
      <c r="K1946" s="256" t="s">
        <v>147</v>
      </c>
      <c r="L1946" s="261"/>
      <c r="M1946" s="262" t="s">
        <v>1</v>
      </c>
      <c r="N1946" s="263" t="s">
        <v>44</v>
      </c>
      <c r="O1946" s="78"/>
      <c r="P1946" s="207">
        <f>O1946*H1946</f>
        <v>0</v>
      </c>
      <c r="Q1946" s="207">
        <v>0.0070000000000000001</v>
      </c>
      <c r="R1946" s="207">
        <f>Q1946*H1946</f>
        <v>0.092399999999999996</v>
      </c>
      <c r="S1946" s="207">
        <v>0</v>
      </c>
      <c r="T1946" s="208">
        <f>S1946*H1946</f>
        <v>0</v>
      </c>
      <c r="AR1946" s="16" t="s">
        <v>422</v>
      </c>
      <c r="AT1946" s="16" t="s">
        <v>298</v>
      </c>
      <c r="AU1946" s="16" t="s">
        <v>80</v>
      </c>
      <c r="AY1946" s="16" t="s">
        <v>141</v>
      </c>
      <c r="BE1946" s="209">
        <f>IF(N1946="základní",J1946,0)</f>
        <v>0</v>
      </c>
      <c r="BF1946" s="209">
        <f>IF(N1946="snížená",J1946,0)</f>
        <v>0</v>
      </c>
      <c r="BG1946" s="209">
        <f>IF(N1946="zákl. přenesená",J1946,0)</f>
        <v>0</v>
      </c>
      <c r="BH1946" s="209">
        <f>IF(N1946="sníž. přenesená",J1946,0)</f>
        <v>0</v>
      </c>
      <c r="BI1946" s="209">
        <f>IF(N1946="nulová",J1946,0)</f>
        <v>0</v>
      </c>
      <c r="BJ1946" s="16" t="s">
        <v>78</v>
      </c>
      <c r="BK1946" s="209">
        <f>ROUND(I1946*H1946,2)</f>
        <v>0</v>
      </c>
      <c r="BL1946" s="16" t="s">
        <v>285</v>
      </c>
      <c r="BM1946" s="16" t="s">
        <v>1753</v>
      </c>
    </row>
    <row r="1947" s="11" customFormat="1">
      <c r="B1947" s="210"/>
      <c r="C1947" s="211"/>
      <c r="D1947" s="212" t="s">
        <v>150</v>
      </c>
      <c r="E1947" s="213" t="s">
        <v>1</v>
      </c>
      <c r="F1947" s="214" t="s">
        <v>216</v>
      </c>
      <c r="G1947" s="211"/>
      <c r="H1947" s="213" t="s">
        <v>1</v>
      </c>
      <c r="I1947" s="215"/>
      <c r="J1947" s="211"/>
      <c r="K1947" s="211"/>
      <c r="L1947" s="216"/>
      <c r="M1947" s="217"/>
      <c r="N1947" s="218"/>
      <c r="O1947" s="218"/>
      <c r="P1947" s="218"/>
      <c r="Q1947" s="218"/>
      <c r="R1947" s="218"/>
      <c r="S1947" s="218"/>
      <c r="T1947" s="219"/>
      <c r="AT1947" s="220" t="s">
        <v>150</v>
      </c>
      <c r="AU1947" s="220" t="s">
        <v>80</v>
      </c>
      <c r="AV1947" s="11" t="s">
        <v>78</v>
      </c>
      <c r="AW1947" s="11" t="s">
        <v>35</v>
      </c>
      <c r="AX1947" s="11" t="s">
        <v>73</v>
      </c>
      <c r="AY1947" s="220" t="s">
        <v>141</v>
      </c>
    </row>
    <row r="1948" s="12" customFormat="1">
      <c r="B1948" s="221"/>
      <c r="C1948" s="222"/>
      <c r="D1948" s="212" t="s">
        <v>150</v>
      </c>
      <c r="E1948" s="223" t="s">
        <v>1</v>
      </c>
      <c r="F1948" s="224" t="s">
        <v>1754</v>
      </c>
      <c r="G1948" s="222"/>
      <c r="H1948" s="225">
        <v>13.199999999999999</v>
      </c>
      <c r="I1948" s="226"/>
      <c r="J1948" s="222"/>
      <c r="K1948" s="222"/>
      <c r="L1948" s="227"/>
      <c r="M1948" s="228"/>
      <c r="N1948" s="229"/>
      <c r="O1948" s="229"/>
      <c r="P1948" s="229"/>
      <c r="Q1948" s="229"/>
      <c r="R1948" s="229"/>
      <c r="S1948" s="229"/>
      <c r="T1948" s="230"/>
      <c r="AT1948" s="231" t="s">
        <v>150</v>
      </c>
      <c r="AU1948" s="231" t="s">
        <v>80</v>
      </c>
      <c r="AV1948" s="12" t="s">
        <v>80</v>
      </c>
      <c r="AW1948" s="12" t="s">
        <v>35</v>
      </c>
      <c r="AX1948" s="12" t="s">
        <v>78</v>
      </c>
      <c r="AY1948" s="231" t="s">
        <v>141</v>
      </c>
    </row>
    <row r="1949" s="1" customFormat="1" ht="14.4" customHeight="1">
      <c r="B1949" s="37"/>
      <c r="C1949" s="198" t="s">
        <v>1755</v>
      </c>
      <c r="D1949" s="198" t="s">
        <v>143</v>
      </c>
      <c r="E1949" s="199" t="s">
        <v>1756</v>
      </c>
      <c r="F1949" s="200" t="s">
        <v>1757</v>
      </c>
      <c r="G1949" s="201" t="s">
        <v>479</v>
      </c>
      <c r="H1949" s="202">
        <v>16</v>
      </c>
      <c r="I1949" s="203"/>
      <c r="J1949" s="204">
        <f>ROUND(I1949*H1949,2)</f>
        <v>0</v>
      </c>
      <c r="K1949" s="200" t="s">
        <v>147</v>
      </c>
      <c r="L1949" s="42"/>
      <c r="M1949" s="205" t="s">
        <v>1</v>
      </c>
      <c r="N1949" s="206" t="s">
        <v>44</v>
      </c>
      <c r="O1949" s="78"/>
      <c r="P1949" s="207">
        <f>O1949*H1949</f>
        <v>0</v>
      </c>
      <c r="Q1949" s="207">
        <v>0</v>
      </c>
      <c r="R1949" s="207">
        <f>Q1949*H1949</f>
        <v>0</v>
      </c>
      <c r="S1949" s="207">
        <v>0</v>
      </c>
      <c r="T1949" s="208">
        <f>S1949*H1949</f>
        <v>0</v>
      </c>
      <c r="AR1949" s="16" t="s">
        <v>285</v>
      </c>
      <c r="AT1949" s="16" t="s">
        <v>143</v>
      </c>
      <c r="AU1949" s="16" t="s">
        <v>80</v>
      </c>
      <c r="AY1949" s="16" t="s">
        <v>141</v>
      </c>
      <c r="BE1949" s="209">
        <f>IF(N1949="základní",J1949,0)</f>
        <v>0</v>
      </c>
      <c r="BF1949" s="209">
        <f>IF(N1949="snížená",J1949,0)</f>
        <v>0</v>
      </c>
      <c r="BG1949" s="209">
        <f>IF(N1949="zákl. přenesená",J1949,0)</f>
        <v>0</v>
      </c>
      <c r="BH1949" s="209">
        <f>IF(N1949="sníž. přenesená",J1949,0)</f>
        <v>0</v>
      </c>
      <c r="BI1949" s="209">
        <f>IF(N1949="nulová",J1949,0)</f>
        <v>0</v>
      </c>
      <c r="BJ1949" s="16" t="s">
        <v>78</v>
      </c>
      <c r="BK1949" s="209">
        <f>ROUND(I1949*H1949,2)</f>
        <v>0</v>
      </c>
      <c r="BL1949" s="16" t="s">
        <v>285</v>
      </c>
      <c r="BM1949" s="16" t="s">
        <v>1758</v>
      </c>
    </row>
    <row r="1950" s="11" customFormat="1">
      <c r="B1950" s="210"/>
      <c r="C1950" s="211"/>
      <c r="D1950" s="212" t="s">
        <v>150</v>
      </c>
      <c r="E1950" s="213" t="s">
        <v>1</v>
      </c>
      <c r="F1950" s="214" t="s">
        <v>1759</v>
      </c>
      <c r="G1950" s="211"/>
      <c r="H1950" s="213" t="s">
        <v>1</v>
      </c>
      <c r="I1950" s="215"/>
      <c r="J1950" s="211"/>
      <c r="K1950" s="211"/>
      <c r="L1950" s="216"/>
      <c r="M1950" s="217"/>
      <c r="N1950" s="218"/>
      <c r="O1950" s="218"/>
      <c r="P1950" s="218"/>
      <c r="Q1950" s="218"/>
      <c r="R1950" s="218"/>
      <c r="S1950" s="218"/>
      <c r="T1950" s="219"/>
      <c r="AT1950" s="220" t="s">
        <v>150</v>
      </c>
      <c r="AU1950" s="220" t="s">
        <v>80</v>
      </c>
      <c r="AV1950" s="11" t="s">
        <v>78</v>
      </c>
      <c r="AW1950" s="11" t="s">
        <v>35</v>
      </c>
      <c r="AX1950" s="11" t="s">
        <v>73</v>
      </c>
      <c r="AY1950" s="220" t="s">
        <v>141</v>
      </c>
    </row>
    <row r="1951" s="12" customFormat="1">
      <c r="B1951" s="221"/>
      <c r="C1951" s="222"/>
      <c r="D1951" s="212" t="s">
        <v>150</v>
      </c>
      <c r="E1951" s="223" t="s">
        <v>1</v>
      </c>
      <c r="F1951" s="224" t="s">
        <v>1760</v>
      </c>
      <c r="G1951" s="222"/>
      <c r="H1951" s="225">
        <v>9</v>
      </c>
      <c r="I1951" s="226"/>
      <c r="J1951" s="222"/>
      <c r="K1951" s="222"/>
      <c r="L1951" s="227"/>
      <c r="M1951" s="228"/>
      <c r="N1951" s="229"/>
      <c r="O1951" s="229"/>
      <c r="P1951" s="229"/>
      <c r="Q1951" s="229"/>
      <c r="R1951" s="229"/>
      <c r="S1951" s="229"/>
      <c r="T1951" s="230"/>
      <c r="AT1951" s="231" t="s">
        <v>150</v>
      </c>
      <c r="AU1951" s="231" t="s">
        <v>80</v>
      </c>
      <c r="AV1951" s="12" t="s">
        <v>80</v>
      </c>
      <c r="AW1951" s="12" t="s">
        <v>35</v>
      </c>
      <c r="AX1951" s="12" t="s">
        <v>73</v>
      </c>
      <c r="AY1951" s="231" t="s">
        <v>141</v>
      </c>
    </row>
    <row r="1952" s="12" customFormat="1">
      <c r="B1952" s="221"/>
      <c r="C1952" s="222"/>
      <c r="D1952" s="212" t="s">
        <v>150</v>
      </c>
      <c r="E1952" s="223" t="s">
        <v>1</v>
      </c>
      <c r="F1952" s="224" t="s">
        <v>1761</v>
      </c>
      <c r="G1952" s="222"/>
      <c r="H1952" s="225">
        <v>4</v>
      </c>
      <c r="I1952" s="226"/>
      <c r="J1952" s="222"/>
      <c r="K1952" s="222"/>
      <c r="L1952" s="227"/>
      <c r="M1952" s="228"/>
      <c r="N1952" s="229"/>
      <c r="O1952" s="229"/>
      <c r="P1952" s="229"/>
      <c r="Q1952" s="229"/>
      <c r="R1952" s="229"/>
      <c r="S1952" s="229"/>
      <c r="T1952" s="230"/>
      <c r="AT1952" s="231" t="s">
        <v>150</v>
      </c>
      <c r="AU1952" s="231" t="s">
        <v>80</v>
      </c>
      <c r="AV1952" s="12" t="s">
        <v>80</v>
      </c>
      <c r="AW1952" s="12" t="s">
        <v>35</v>
      </c>
      <c r="AX1952" s="12" t="s">
        <v>73</v>
      </c>
      <c r="AY1952" s="231" t="s">
        <v>141</v>
      </c>
    </row>
    <row r="1953" s="12" customFormat="1">
      <c r="B1953" s="221"/>
      <c r="C1953" s="222"/>
      <c r="D1953" s="212" t="s">
        <v>150</v>
      </c>
      <c r="E1953" s="223" t="s">
        <v>1</v>
      </c>
      <c r="F1953" s="224" t="s">
        <v>1762</v>
      </c>
      <c r="G1953" s="222"/>
      <c r="H1953" s="225">
        <v>3</v>
      </c>
      <c r="I1953" s="226"/>
      <c r="J1953" s="222"/>
      <c r="K1953" s="222"/>
      <c r="L1953" s="227"/>
      <c r="M1953" s="228"/>
      <c r="N1953" s="229"/>
      <c r="O1953" s="229"/>
      <c r="P1953" s="229"/>
      <c r="Q1953" s="229"/>
      <c r="R1953" s="229"/>
      <c r="S1953" s="229"/>
      <c r="T1953" s="230"/>
      <c r="AT1953" s="231" t="s">
        <v>150</v>
      </c>
      <c r="AU1953" s="231" t="s">
        <v>80</v>
      </c>
      <c r="AV1953" s="12" t="s">
        <v>80</v>
      </c>
      <c r="AW1953" s="12" t="s">
        <v>35</v>
      </c>
      <c r="AX1953" s="12" t="s">
        <v>73</v>
      </c>
      <c r="AY1953" s="231" t="s">
        <v>141</v>
      </c>
    </row>
    <row r="1954" s="13" customFormat="1">
      <c r="B1954" s="232"/>
      <c r="C1954" s="233"/>
      <c r="D1954" s="212" t="s">
        <v>150</v>
      </c>
      <c r="E1954" s="234" t="s">
        <v>1</v>
      </c>
      <c r="F1954" s="235" t="s">
        <v>155</v>
      </c>
      <c r="G1954" s="233"/>
      <c r="H1954" s="236">
        <v>16</v>
      </c>
      <c r="I1954" s="237"/>
      <c r="J1954" s="233"/>
      <c r="K1954" s="233"/>
      <c r="L1954" s="238"/>
      <c r="M1954" s="239"/>
      <c r="N1954" s="240"/>
      <c r="O1954" s="240"/>
      <c r="P1954" s="240"/>
      <c r="Q1954" s="240"/>
      <c r="R1954" s="240"/>
      <c r="S1954" s="240"/>
      <c r="T1954" s="241"/>
      <c r="AT1954" s="242" t="s">
        <v>150</v>
      </c>
      <c r="AU1954" s="242" t="s">
        <v>80</v>
      </c>
      <c r="AV1954" s="13" t="s">
        <v>148</v>
      </c>
      <c r="AW1954" s="13" t="s">
        <v>35</v>
      </c>
      <c r="AX1954" s="13" t="s">
        <v>78</v>
      </c>
      <c r="AY1954" s="242" t="s">
        <v>141</v>
      </c>
    </row>
    <row r="1955" s="1" customFormat="1" ht="14.4" customHeight="1">
      <c r="B1955" s="37"/>
      <c r="C1955" s="254" t="s">
        <v>1763</v>
      </c>
      <c r="D1955" s="254" t="s">
        <v>298</v>
      </c>
      <c r="E1955" s="255" t="s">
        <v>1764</v>
      </c>
      <c r="F1955" s="256" t="s">
        <v>1765</v>
      </c>
      <c r="G1955" s="257" t="s">
        <v>479</v>
      </c>
      <c r="H1955" s="258">
        <v>3</v>
      </c>
      <c r="I1955" s="259"/>
      <c r="J1955" s="260">
        <f>ROUND(I1955*H1955,2)</f>
        <v>0</v>
      </c>
      <c r="K1955" s="256" t="s">
        <v>147</v>
      </c>
      <c r="L1955" s="261"/>
      <c r="M1955" s="262" t="s">
        <v>1</v>
      </c>
      <c r="N1955" s="263" t="s">
        <v>44</v>
      </c>
      <c r="O1955" s="78"/>
      <c r="P1955" s="207">
        <f>O1955*H1955</f>
        <v>0</v>
      </c>
      <c r="Q1955" s="207">
        <v>0.00075000000000000002</v>
      </c>
      <c r="R1955" s="207">
        <f>Q1955*H1955</f>
        <v>0.0022500000000000003</v>
      </c>
      <c r="S1955" s="207">
        <v>0</v>
      </c>
      <c r="T1955" s="208">
        <f>S1955*H1955</f>
        <v>0</v>
      </c>
      <c r="AR1955" s="16" t="s">
        <v>422</v>
      </c>
      <c r="AT1955" s="16" t="s">
        <v>298</v>
      </c>
      <c r="AU1955" s="16" t="s">
        <v>80</v>
      </c>
      <c r="AY1955" s="16" t="s">
        <v>141</v>
      </c>
      <c r="BE1955" s="209">
        <f>IF(N1955="základní",J1955,0)</f>
        <v>0</v>
      </c>
      <c r="BF1955" s="209">
        <f>IF(N1955="snížená",J1955,0)</f>
        <v>0</v>
      </c>
      <c r="BG1955" s="209">
        <f>IF(N1955="zákl. přenesená",J1955,0)</f>
        <v>0</v>
      </c>
      <c r="BH1955" s="209">
        <f>IF(N1955="sníž. přenesená",J1955,0)</f>
        <v>0</v>
      </c>
      <c r="BI1955" s="209">
        <f>IF(N1955="nulová",J1955,0)</f>
        <v>0</v>
      </c>
      <c r="BJ1955" s="16" t="s">
        <v>78</v>
      </c>
      <c r="BK1955" s="209">
        <f>ROUND(I1955*H1955,2)</f>
        <v>0</v>
      </c>
      <c r="BL1955" s="16" t="s">
        <v>285</v>
      </c>
      <c r="BM1955" s="16" t="s">
        <v>1766</v>
      </c>
    </row>
    <row r="1956" s="11" customFormat="1">
      <c r="B1956" s="210"/>
      <c r="C1956" s="211"/>
      <c r="D1956" s="212" t="s">
        <v>150</v>
      </c>
      <c r="E1956" s="213" t="s">
        <v>1</v>
      </c>
      <c r="F1956" s="214" t="s">
        <v>1759</v>
      </c>
      <c r="G1956" s="211"/>
      <c r="H1956" s="213" t="s">
        <v>1</v>
      </c>
      <c r="I1956" s="215"/>
      <c r="J1956" s="211"/>
      <c r="K1956" s="211"/>
      <c r="L1956" s="216"/>
      <c r="M1956" s="217"/>
      <c r="N1956" s="218"/>
      <c r="O1956" s="218"/>
      <c r="P1956" s="218"/>
      <c r="Q1956" s="218"/>
      <c r="R1956" s="218"/>
      <c r="S1956" s="218"/>
      <c r="T1956" s="219"/>
      <c r="AT1956" s="220" t="s">
        <v>150</v>
      </c>
      <c r="AU1956" s="220" t="s">
        <v>80</v>
      </c>
      <c r="AV1956" s="11" t="s">
        <v>78</v>
      </c>
      <c r="AW1956" s="11" t="s">
        <v>35</v>
      </c>
      <c r="AX1956" s="11" t="s">
        <v>73</v>
      </c>
      <c r="AY1956" s="220" t="s">
        <v>141</v>
      </c>
    </row>
    <row r="1957" s="12" customFormat="1">
      <c r="B1957" s="221"/>
      <c r="C1957" s="222"/>
      <c r="D1957" s="212" t="s">
        <v>150</v>
      </c>
      <c r="E1957" s="223" t="s">
        <v>1</v>
      </c>
      <c r="F1957" s="224" t="s">
        <v>1762</v>
      </c>
      <c r="G1957" s="222"/>
      <c r="H1957" s="225">
        <v>3</v>
      </c>
      <c r="I1957" s="226"/>
      <c r="J1957" s="222"/>
      <c r="K1957" s="222"/>
      <c r="L1957" s="227"/>
      <c r="M1957" s="228"/>
      <c r="N1957" s="229"/>
      <c r="O1957" s="229"/>
      <c r="P1957" s="229"/>
      <c r="Q1957" s="229"/>
      <c r="R1957" s="229"/>
      <c r="S1957" s="229"/>
      <c r="T1957" s="230"/>
      <c r="AT1957" s="231" t="s">
        <v>150</v>
      </c>
      <c r="AU1957" s="231" t="s">
        <v>80</v>
      </c>
      <c r="AV1957" s="12" t="s">
        <v>80</v>
      </c>
      <c r="AW1957" s="12" t="s">
        <v>35</v>
      </c>
      <c r="AX1957" s="12" t="s">
        <v>78</v>
      </c>
      <c r="AY1957" s="231" t="s">
        <v>141</v>
      </c>
    </row>
    <row r="1958" s="1" customFormat="1" ht="14.4" customHeight="1">
      <c r="B1958" s="37"/>
      <c r="C1958" s="254" t="s">
        <v>1767</v>
      </c>
      <c r="D1958" s="254" t="s">
        <v>298</v>
      </c>
      <c r="E1958" s="255" t="s">
        <v>1768</v>
      </c>
      <c r="F1958" s="256" t="s">
        <v>1769</v>
      </c>
      <c r="G1958" s="257" t="s">
        <v>479</v>
      </c>
      <c r="H1958" s="258">
        <v>4</v>
      </c>
      <c r="I1958" s="259"/>
      <c r="J1958" s="260">
        <f>ROUND(I1958*H1958,2)</f>
        <v>0</v>
      </c>
      <c r="K1958" s="256" t="s">
        <v>147</v>
      </c>
      <c r="L1958" s="261"/>
      <c r="M1958" s="262" t="s">
        <v>1</v>
      </c>
      <c r="N1958" s="263" t="s">
        <v>44</v>
      </c>
      <c r="O1958" s="78"/>
      <c r="P1958" s="207">
        <f>O1958*H1958</f>
        <v>0</v>
      </c>
      <c r="Q1958" s="207">
        <v>0.00085999999999999998</v>
      </c>
      <c r="R1958" s="207">
        <f>Q1958*H1958</f>
        <v>0.0034399999999999999</v>
      </c>
      <c r="S1958" s="207">
        <v>0</v>
      </c>
      <c r="T1958" s="208">
        <f>S1958*H1958</f>
        <v>0</v>
      </c>
      <c r="AR1958" s="16" t="s">
        <v>422</v>
      </c>
      <c r="AT1958" s="16" t="s">
        <v>298</v>
      </c>
      <c r="AU1958" s="16" t="s">
        <v>80</v>
      </c>
      <c r="AY1958" s="16" t="s">
        <v>141</v>
      </c>
      <c r="BE1958" s="209">
        <f>IF(N1958="základní",J1958,0)</f>
        <v>0</v>
      </c>
      <c r="BF1958" s="209">
        <f>IF(N1958="snížená",J1958,0)</f>
        <v>0</v>
      </c>
      <c r="BG1958" s="209">
        <f>IF(N1958="zákl. přenesená",J1958,0)</f>
        <v>0</v>
      </c>
      <c r="BH1958" s="209">
        <f>IF(N1958="sníž. přenesená",J1958,0)</f>
        <v>0</v>
      </c>
      <c r="BI1958" s="209">
        <f>IF(N1958="nulová",J1958,0)</f>
        <v>0</v>
      </c>
      <c r="BJ1958" s="16" t="s">
        <v>78</v>
      </c>
      <c r="BK1958" s="209">
        <f>ROUND(I1958*H1958,2)</f>
        <v>0</v>
      </c>
      <c r="BL1958" s="16" t="s">
        <v>285</v>
      </c>
      <c r="BM1958" s="16" t="s">
        <v>1770</v>
      </c>
    </row>
    <row r="1959" s="11" customFormat="1">
      <c r="B1959" s="210"/>
      <c r="C1959" s="211"/>
      <c r="D1959" s="212" t="s">
        <v>150</v>
      </c>
      <c r="E1959" s="213" t="s">
        <v>1</v>
      </c>
      <c r="F1959" s="214" t="s">
        <v>1759</v>
      </c>
      <c r="G1959" s="211"/>
      <c r="H1959" s="213" t="s">
        <v>1</v>
      </c>
      <c r="I1959" s="215"/>
      <c r="J1959" s="211"/>
      <c r="K1959" s="211"/>
      <c r="L1959" s="216"/>
      <c r="M1959" s="217"/>
      <c r="N1959" s="218"/>
      <c r="O1959" s="218"/>
      <c r="P1959" s="218"/>
      <c r="Q1959" s="218"/>
      <c r="R1959" s="218"/>
      <c r="S1959" s="218"/>
      <c r="T1959" s="219"/>
      <c r="AT1959" s="220" t="s">
        <v>150</v>
      </c>
      <c r="AU1959" s="220" t="s">
        <v>80</v>
      </c>
      <c r="AV1959" s="11" t="s">
        <v>78</v>
      </c>
      <c r="AW1959" s="11" t="s">
        <v>35</v>
      </c>
      <c r="AX1959" s="11" t="s">
        <v>73</v>
      </c>
      <c r="AY1959" s="220" t="s">
        <v>141</v>
      </c>
    </row>
    <row r="1960" s="12" customFormat="1">
      <c r="B1960" s="221"/>
      <c r="C1960" s="222"/>
      <c r="D1960" s="212" t="s">
        <v>150</v>
      </c>
      <c r="E1960" s="223" t="s">
        <v>1</v>
      </c>
      <c r="F1960" s="224" t="s">
        <v>1761</v>
      </c>
      <c r="G1960" s="222"/>
      <c r="H1960" s="225">
        <v>4</v>
      </c>
      <c r="I1960" s="226"/>
      <c r="J1960" s="222"/>
      <c r="K1960" s="222"/>
      <c r="L1960" s="227"/>
      <c r="M1960" s="228"/>
      <c r="N1960" s="229"/>
      <c r="O1960" s="229"/>
      <c r="P1960" s="229"/>
      <c r="Q1960" s="229"/>
      <c r="R1960" s="229"/>
      <c r="S1960" s="229"/>
      <c r="T1960" s="230"/>
      <c r="AT1960" s="231" t="s">
        <v>150</v>
      </c>
      <c r="AU1960" s="231" t="s">
        <v>80</v>
      </c>
      <c r="AV1960" s="12" t="s">
        <v>80</v>
      </c>
      <c r="AW1960" s="12" t="s">
        <v>35</v>
      </c>
      <c r="AX1960" s="12" t="s">
        <v>78</v>
      </c>
      <c r="AY1960" s="231" t="s">
        <v>141</v>
      </c>
    </row>
    <row r="1961" s="1" customFormat="1" ht="14.4" customHeight="1">
      <c r="B1961" s="37"/>
      <c r="C1961" s="254" t="s">
        <v>1771</v>
      </c>
      <c r="D1961" s="254" t="s">
        <v>298</v>
      </c>
      <c r="E1961" s="255" t="s">
        <v>1772</v>
      </c>
      <c r="F1961" s="256" t="s">
        <v>1773</v>
      </c>
      <c r="G1961" s="257" t="s">
        <v>479</v>
      </c>
      <c r="H1961" s="258">
        <v>9</v>
      </c>
      <c r="I1961" s="259"/>
      <c r="J1961" s="260">
        <f>ROUND(I1961*H1961,2)</f>
        <v>0</v>
      </c>
      <c r="K1961" s="256" t="s">
        <v>147</v>
      </c>
      <c r="L1961" s="261"/>
      <c r="M1961" s="262" t="s">
        <v>1</v>
      </c>
      <c r="N1961" s="263" t="s">
        <v>44</v>
      </c>
      <c r="O1961" s="78"/>
      <c r="P1961" s="207">
        <f>O1961*H1961</f>
        <v>0</v>
      </c>
      <c r="Q1961" s="207">
        <v>0.00097000000000000005</v>
      </c>
      <c r="R1961" s="207">
        <f>Q1961*H1961</f>
        <v>0.0087299999999999999</v>
      </c>
      <c r="S1961" s="207">
        <v>0</v>
      </c>
      <c r="T1961" s="208">
        <f>S1961*H1961</f>
        <v>0</v>
      </c>
      <c r="AR1961" s="16" t="s">
        <v>422</v>
      </c>
      <c r="AT1961" s="16" t="s">
        <v>298</v>
      </c>
      <c r="AU1961" s="16" t="s">
        <v>80</v>
      </c>
      <c r="AY1961" s="16" t="s">
        <v>141</v>
      </c>
      <c r="BE1961" s="209">
        <f>IF(N1961="základní",J1961,0)</f>
        <v>0</v>
      </c>
      <c r="BF1961" s="209">
        <f>IF(N1961="snížená",J1961,0)</f>
        <v>0</v>
      </c>
      <c r="BG1961" s="209">
        <f>IF(N1961="zákl. přenesená",J1961,0)</f>
        <v>0</v>
      </c>
      <c r="BH1961" s="209">
        <f>IF(N1961="sníž. přenesená",J1961,0)</f>
        <v>0</v>
      </c>
      <c r="BI1961" s="209">
        <f>IF(N1961="nulová",J1961,0)</f>
        <v>0</v>
      </c>
      <c r="BJ1961" s="16" t="s">
        <v>78</v>
      </c>
      <c r="BK1961" s="209">
        <f>ROUND(I1961*H1961,2)</f>
        <v>0</v>
      </c>
      <c r="BL1961" s="16" t="s">
        <v>285</v>
      </c>
      <c r="BM1961" s="16" t="s">
        <v>1774</v>
      </c>
    </row>
    <row r="1962" s="11" customFormat="1">
      <c r="B1962" s="210"/>
      <c r="C1962" s="211"/>
      <c r="D1962" s="212" t="s">
        <v>150</v>
      </c>
      <c r="E1962" s="213" t="s">
        <v>1</v>
      </c>
      <c r="F1962" s="214" t="s">
        <v>1759</v>
      </c>
      <c r="G1962" s="211"/>
      <c r="H1962" s="213" t="s">
        <v>1</v>
      </c>
      <c r="I1962" s="215"/>
      <c r="J1962" s="211"/>
      <c r="K1962" s="211"/>
      <c r="L1962" s="216"/>
      <c r="M1962" s="217"/>
      <c r="N1962" s="218"/>
      <c r="O1962" s="218"/>
      <c r="P1962" s="218"/>
      <c r="Q1962" s="218"/>
      <c r="R1962" s="218"/>
      <c r="S1962" s="218"/>
      <c r="T1962" s="219"/>
      <c r="AT1962" s="220" t="s">
        <v>150</v>
      </c>
      <c r="AU1962" s="220" t="s">
        <v>80</v>
      </c>
      <c r="AV1962" s="11" t="s">
        <v>78</v>
      </c>
      <c r="AW1962" s="11" t="s">
        <v>35</v>
      </c>
      <c r="AX1962" s="11" t="s">
        <v>73</v>
      </c>
      <c r="AY1962" s="220" t="s">
        <v>141</v>
      </c>
    </row>
    <row r="1963" s="12" customFormat="1">
      <c r="B1963" s="221"/>
      <c r="C1963" s="222"/>
      <c r="D1963" s="212" t="s">
        <v>150</v>
      </c>
      <c r="E1963" s="223" t="s">
        <v>1</v>
      </c>
      <c r="F1963" s="224" t="s">
        <v>1760</v>
      </c>
      <c r="G1963" s="222"/>
      <c r="H1963" s="225">
        <v>9</v>
      </c>
      <c r="I1963" s="226"/>
      <c r="J1963" s="222"/>
      <c r="K1963" s="222"/>
      <c r="L1963" s="227"/>
      <c r="M1963" s="228"/>
      <c r="N1963" s="229"/>
      <c r="O1963" s="229"/>
      <c r="P1963" s="229"/>
      <c r="Q1963" s="229"/>
      <c r="R1963" s="229"/>
      <c r="S1963" s="229"/>
      <c r="T1963" s="230"/>
      <c r="AT1963" s="231" t="s">
        <v>150</v>
      </c>
      <c r="AU1963" s="231" t="s">
        <v>80</v>
      </c>
      <c r="AV1963" s="12" t="s">
        <v>80</v>
      </c>
      <c r="AW1963" s="12" t="s">
        <v>35</v>
      </c>
      <c r="AX1963" s="12" t="s">
        <v>78</v>
      </c>
      <c r="AY1963" s="231" t="s">
        <v>141</v>
      </c>
    </row>
    <row r="1964" s="1" customFormat="1" ht="14.4" customHeight="1">
      <c r="B1964" s="37"/>
      <c r="C1964" s="198" t="s">
        <v>1775</v>
      </c>
      <c r="D1964" s="198" t="s">
        <v>143</v>
      </c>
      <c r="E1964" s="199" t="s">
        <v>1776</v>
      </c>
      <c r="F1964" s="200" t="s">
        <v>1777</v>
      </c>
      <c r="G1964" s="201" t="s">
        <v>479</v>
      </c>
      <c r="H1964" s="202">
        <v>3</v>
      </c>
      <c r="I1964" s="203"/>
      <c r="J1964" s="204">
        <f>ROUND(I1964*H1964,2)</f>
        <v>0</v>
      </c>
      <c r="K1964" s="200" t="s">
        <v>147</v>
      </c>
      <c r="L1964" s="42"/>
      <c r="M1964" s="205" t="s">
        <v>1</v>
      </c>
      <c r="N1964" s="206" t="s">
        <v>44</v>
      </c>
      <c r="O1964" s="78"/>
      <c r="P1964" s="207">
        <f>O1964*H1964</f>
        <v>0</v>
      </c>
      <c r="Q1964" s="207">
        <v>0</v>
      </c>
      <c r="R1964" s="207">
        <f>Q1964*H1964</f>
        <v>0</v>
      </c>
      <c r="S1964" s="207">
        <v>0</v>
      </c>
      <c r="T1964" s="208">
        <f>S1964*H1964</f>
        <v>0</v>
      </c>
      <c r="AR1964" s="16" t="s">
        <v>285</v>
      </c>
      <c r="AT1964" s="16" t="s">
        <v>143</v>
      </c>
      <c r="AU1964" s="16" t="s">
        <v>80</v>
      </c>
      <c r="AY1964" s="16" t="s">
        <v>141</v>
      </c>
      <c r="BE1964" s="209">
        <f>IF(N1964="základní",J1964,0)</f>
        <v>0</v>
      </c>
      <c r="BF1964" s="209">
        <f>IF(N1964="snížená",J1964,0)</f>
        <v>0</v>
      </c>
      <c r="BG1964" s="209">
        <f>IF(N1964="zákl. přenesená",J1964,0)</f>
        <v>0</v>
      </c>
      <c r="BH1964" s="209">
        <f>IF(N1964="sníž. přenesená",J1964,0)</f>
        <v>0</v>
      </c>
      <c r="BI1964" s="209">
        <f>IF(N1964="nulová",J1964,0)</f>
        <v>0</v>
      </c>
      <c r="BJ1964" s="16" t="s">
        <v>78</v>
      </c>
      <c r="BK1964" s="209">
        <f>ROUND(I1964*H1964,2)</f>
        <v>0</v>
      </c>
      <c r="BL1964" s="16" t="s">
        <v>285</v>
      </c>
      <c r="BM1964" s="16" t="s">
        <v>1778</v>
      </c>
    </row>
    <row r="1965" s="11" customFormat="1">
      <c r="B1965" s="210"/>
      <c r="C1965" s="211"/>
      <c r="D1965" s="212" t="s">
        <v>150</v>
      </c>
      <c r="E1965" s="213" t="s">
        <v>1</v>
      </c>
      <c r="F1965" s="214" t="s">
        <v>361</v>
      </c>
      <c r="G1965" s="211"/>
      <c r="H1965" s="213" t="s">
        <v>1</v>
      </c>
      <c r="I1965" s="215"/>
      <c r="J1965" s="211"/>
      <c r="K1965" s="211"/>
      <c r="L1965" s="216"/>
      <c r="M1965" s="217"/>
      <c r="N1965" s="218"/>
      <c r="O1965" s="218"/>
      <c r="P1965" s="218"/>
      <c r="Q1965" s="218"/>
      <c r="R1965" s="218"/>
      <c r="S1965" s="218"/>
      <c r="T1965" s="219"/>
      <c r="AT1965" s="220" t="s">
        <v>150</v>
      </c>
      <c r="AU1965" s="220" t="s">
        <v>80</v>
      </c>
      <c r="AV1965" s="11" t="s">
        <v>78</v>
      </c>
      <c r="AW1965" s="11" t="s">
        <v>35</v>
      </c>
      <c r="AX1965" s="11" t="s">
        <v>73</v>
      </c>
      <c r="AY1965" s="220" t="s">
        <v>141</v>
      </c>
    </row>
    <row r="1966" s="11" customFormat="1">
      <c r="B1966" s="210"/>
      <c r="C1966" s="211"/>
      <c r="D1966" s="212" t="s">
        <v>150</v>
      </c>
      <c r="E1966" s="213" t="s">
        <v>1</v>
      </c>
      <c r="F1966" s="214" t="s">
        <v>362</v>
      </c>
      <c r="G1966" s="211"/>
      <c r="H1966" s="213" t="s">
        <v>1</v>
      </c>
      <c r="I1966" s="215"/>
      <c r="J1966" s="211"/>
      <c r="K1966" s="211"/>
      <c r="L1966" s="216"/>
      <c r="M1966" s="217"/>
      <c r="N1966" s="218"/>
      <c r="O1966" s="218"/>
      <c r="P1966" s="218"/>
      <c r="Q1966" s="218"/>
      <c r="R1966" s="218"/>
      <c r="S1966" s="218"/>
      <c r="T1966" s="219"/>
      <c r="AT1966" s="220" t="s">
        <v>150</v>
      </c>
      <c r="AU1966" s="220" t="s">
        <v>80</v>
      </c>
      <c r="AV1966" s="11" t="s">
        <v>78</v>
      </c>
      <c r="AW1966" s="11" t="s">
        <v>35</v>
      </c>
      <c r="AX1966" s="11" t="s">
        <v>73</v>
      </c>
      <c r="AY1966" s="220" t="s">
        <v>141</v>
      </c>
    </row>
    <row r="1967" s="11" customFormat="1">
      <c r="B1967" s="210"/>
      <c r="C1967" s="211"/>
      <c r="D1967" s="212" t="s">
        <v>150</v>
      </c>
      <c r="E1967" s="213" t="s">
        <v>1</v>
      </c>
      <c r="F1967" s="214" t="s">
        <v>337</v>
      </c>
      <c r="G1967" s="211"/>
      <c r="H1967" s="213" t="s">
        <v>1</v>
      </c>
      <c r="I1967" s="215"/>
      <c r="J1967" s="211"/>
      <c r="K1967" s="211"/>
      <c r="L1967" s="216"/>
      <c r="M1967" s="217"/>
      <c r="N1967" s="218"/>
      <c r="O1967" s="218"/>
      <c r="P1967" s="218"/>
      <c r="Q1967" s="218"/>
      <c r="R1967" s="218"/>
      <c r="S1967" s="218"/>
      <c r="T1967" s="219"/>
      <c r="AT1967" s="220" t="s">
        <v>150</v>
      </c>
      <c r="AU1967" s="220" t="s">
        <v>80</v>
      </c>
      <c r="AV1967" s="11" t="s">
        <v>78</v>
      </c>
      <c r="AW1967" s="11" t="s">
        <v>35</v>
      </c>
      <c r="AX1967" s="11" t="s">
        <v>73</v>
      </c>
      <c r="AY1967" s="220" t="s">
        <v>141</v>
      </c>
    </row>
    <row r="1968" s="11" customFormat="1">
      <c r="B1968" s="210"/>
      <c r="C1968" s="211"/>
      <c r="D1968" s="212" t="s">
        <v>150</v>
      </c>
      <c r="E1968" s="213" t="s">
        <v>1</v>
      </c>
      <c r="F1968" s="214" t="s">
        <v>992</v>
      </c>
      <c r="G1968" s="211"/>
      <c r="H1968" s="213" t="s">
        <v>1</v>
      </c>
      <c r="I1968" s="215"/>
      <c r="J1968" s="211"/>
      <c r="K1968" s="211"/>
      <c r="L1968" s="216"/>
      <c r="M1968" s="217"/>
      <c r="N1968" s="218"/>
      <c r="O1968" s="218"/>
      <c r="P1968" s="218"/>
      <c r="Q1968" s="218"/>
      <c r="R1968" s="218"/>
      <c r="S1968" s="218"/>
      <c r="T1968" s="219"/>
      <c r="AT1968" s="220" t="s">
        <v>150</v>
      </c>
      <c r="AU1968" s="220" t="s">
        <v>80</v>
      </c>
      <c r="AV1968" s="11" t="s">
        <v>78</v>
      </c>
      <c r="AW1968" s="11" t="s">
        <v>35</v>
      </c>
      <c r="AX1968" s="11" t="s">
        <v>73</v>
      </c>
      <c r="AY1968" s="220" t="s">
        <v>141</v>
      </c>
    </row>
    <row r="1969" s="12" customFormat="1">
      <c r="B1969" s="221"/>
      <c r="C1969" s="222"/>
      <c r="D1969" s="212" t="s">
        <v>150</v>
      </c>
      <c r="E1969" s="223" t="s">
        <v>1</v>
      </c>
      <c r="F1969" s="224" t="s">
        <v>1779</v>
      </c>
      <c r="G1969" s="222"/>
      <c r="H1969" s="225">
        <v>3</v>
      </c>
      <c r="I1969" s="226"/>
      <c r="J1969" s="222"/>
      <c r="K1969" s="222"/>
      <c r="L1969" s="227"/>
      <c r="M1969" s="228"/>
      <c r="N1969" s="229"/>
      <c r="O1969" s="229"/>
      <c r="P1969" s="229"/>
      <c r="Q1969" s="229"/>
      <c r="R1969" s="229"/>
      <c r="S1969" s="229"/>
      <c r="T1969" s="230"/>
      <c r="AT1969" s="231" t="s">
        <v>150</v>
      </c>
      <c r="AU1969" s="231" t="s">
        <v>80</v>
      </c>
      <c r="AV1969" s="12" t="s">
        <v>80</v>
      </c>
      <c r="AW1969" s="12" t="s">
        <v>35</v>
      </c>
      <c r="AX1969" s="12" t="s">
        <v>78</v>
      </c>
      <c r="AY1969" s="231" t="s">
        <v>141</v>
      </c>
    </row>
    <row r="1970" s="1" customFormat="1" ht="14.4" customHeight="1">
      <c r="B1970" s="37"/>
      <c r="C1970" s="254" t="s">
        <v>1780</v>
      </c>
      <c r="D1970" s="254" t="s">
        <v>298</v>
      </c>
      <c r="E1970" s="255" t="s">
        <v>1781</v>
      </c>
      <c r="F1970" s="256" t="s">
        <v>1782</v>
      </c>
      <c r="G1970" s="257" t="s">
        <v>479</v>
      </c>
      <c r="H1970" s="258">
        <v>3</v>
      </c>
      <c r="I1970" s="259"/>
      <c r="J1970" s="260">
        <f>ROUND(I1970*H1970,2)</f>
        <v>0</v>
      </c>
      <c r="K1970" s="256" t="s">
        <v>147</v>
      </c>
      <c r="L1970" s="261"/>
      <c r="M1970" s="262" t="s">
        <v>1</v>
      </c>
      <c r="N1970" s="263" t="s">
        <v>44</v>
      </c>
      <c r="O1970" s="78"/>
      <c r="P1970" s="207">
        <f>O1970*H1970</f>
        <v>0</v>
      </c>
      <c r="Q1970" s="207">
        <v>0.0135</v>
      </c>
      <c r="R1970" s="207">
        <f>Q1970*H1970</f>
        <v>0.040500000000000001</v>
      </c>
      <c r="S1970" s="207">
        <v>0</v>
      </c>
      <c r="T1970" s="208">
        <f>S1970*H1970</f>
        <v>0</v>
      </c>
      <c r="AR1970" s="16" t="s">
        <v>422</v>
      </c>
      <c r="AT1970" s="16" t="s">
        <v>298</v>
      </c>
      <c r="AU1970" s="16" t="s">
        <v>80</v>
      </c>
      <c r="AY1970" s="16" t="s">
        <v>141</v>
      </c>
      <c r="BE1970" s="209">
        <f>IF(N1970="základní",J1970,0)</f>
        <v>0</v>
      </c>
      <c r="BF1970" s="209">
        <f>IF(N1970="snížená",J1970,0)</f>
        <v>0</v>
      </c>
      <c r="BG1970" s="209">
        <f>IF(N1970="zákl. přenesená",J1970,0)</f>
        <v>0</v>
      </c>
      <c r="BH1970" s="209">
        <f>IF(N1970="sníž. přenesená",J1970,0)</f>
        <v>0</v>
      </c>
      <c r="BI1970" s="209">
        <f>IF(N1970="nulová",J1970,0)</f>
        <v>0</v>
      </c>
      <c r="BJ1970" s="16" t="s">
        <v>78</v>
      </c>
      <c r="BK1970" s="209">
        <f>ROUND(I1970*H1970,2)</f>
        <v>0</v>
      </c>
      <c r="BL1970" s="16" t="s">
        <v>285</v>
      </c>
      <c r="BM1970" s="16" t="s">
        <v>1783</v>
      </c>
    </row>
    <row r="1971" s="1" customFormat="1" ht="14.4" customHeight="1">
      <c r="B1971" s="37"/>
      <c r="C1971" s="198" t="s">
        <v>1784</v>
      </c>
      <c r="D1971" s="198" t="s">
        <v>143</v>
      </c>
      <c r="E1971" s="199" t="s">
        <v>1785</v>
      </c>
      <c r="F1971" s="200" t="s">
        <v>1786</v>
      </c>
      <c r="G1971" s="201" t="s">
        <v>479</v>
      </c>
      <c r="H1971" s="202">
        <v>1</v>
      </c>
      <c r="I1971" s="203"/>
      <c r="J1971" s="204">
        <f>ROUND(I1971*H1971,2)</f>
        <v>0</v>
      </c>
      <c r="K1971" s="200" t="s">
        <v>147</v>
      </c>
      <c r="L1971" s="42"/>
      <c r="M1971" s="205" t="s">
        <v>1</v>
      </c>
      <c r="N1971" s="206" t="s">
        <v>44</v>
      </c>
      <c r="O1971" s="78"/>
      <c r="P1971" s="207">
        <f>O1971*H1971</f>
        <v>0</v>
      </c>
      <c r="Q1971" s="207">
        <v>0</v>
      </c>
      <c r="R1971" s="207">
        <f>Q1971*H1971</f>
        <v>0</v>
      </c>
      <c r="S1971" s="207">
        <v>0</v>
      </c>
      <c r="T1971" s="208">
        <f>S1971*H1971</f>
        <v>0</v>
      </c>
      <c r="AR1971" s="16" t="s">
        <v>285</v>
      </c>
      <c r="AT1971" s="16" t="s">
        <v>143</v>
      </c>
      <c r="AU1971" s="16" t="s">
        <v>80</v>
      </c>
      <c r="AY1971" s="16" t="s">
        <v>141</v>
      </c>
      <c r="BE1971" s="209">
        <f>IF(N1971="základní",J1971,0)</f>
        <v>0</v>
      </c>
      <c r="BF1971" s="209">
        <f>IF(N1971="snížená",J1971,0)</f>
        <v>0</v>
      </c>
      <c r="BG1971" s="209">
        <f>IF(N1971="zákl. přenesená",J1971,0)</f>
        <v>0</v>
      </c>
      <c r="BH1971" s="209">
        <f>IF(N1971="sníž. přenesená",J1971,0)</f>
        <v>0</v>
      </c>
      <c r="BI1971" s="209">
        <f>IF(N1971="nulová",J1971,0)</f>
        <v>0</v>
      </c>
      <c r="BJ1971" s="16" t="s">
        <v>78</v>
      </c>
      <c r="BK1971" s="209">
        <f>ROUND(I1971*H1971,2)</f>
        <v>0</v>
      </c>
      <c r="BL1971" s="16" t="s">
        <v>285</v>
      </c>
      <c r="BM1971" s="16" t="s">
        <v>1787</v>
      </c>
    </row>
    <row r="1972" s="11" customFormat="1">
      <c r="B1972" s="210"/>
      <c r="C1972" s="211"/>
      <c r="D1972" s="212" t="s">
        <v>150</v>
      </c>
      <c r="E1972" s="213" t="s">
        <v>1</v>
      </c>
      <c r="F1972" s="214" t="s">
        <v>361</v>
      </c>
      <c r="G1972" s="211"/>
      <c r="H1972" s="213" t="s">
        <v>1</v>
      </c>
      <c r="I1972" s="215"/>
      <c r="J1972" s="211"/>
      <c r="K1972" s="211"/>
      <c r="L1972" s="216"/>
      <c r="M1972" s="217"/>
      <c r="N1972" s="218"/>
      <c r="O1972" s="218"/>
      <c r="P1972" s="218"/>
      <c r="Q1972" s="218"/>
      <c r="R1972" s="218"/>
      <c r="S1972" s="218"/>
      <c r="T1972" s="219"/>
      <c r="AT1972" s="220" t="s">
        <v>150</v>
      </c>
      <c r="AU1972" s="220" t="s">
        <v>80</v>
      </c>
      <c r="AV1972" s="11" t="s">
        <v>78</v>
      </c>
      <c r="AW1972" s="11" t="s">
        <v>35</v>
      </c>
      <c r="AX1972" s="11" t="s">
        <v>73</v>
      </c>
      <c r="AY1972" s="220" t="s">
        <v>141</v>
      </c>
    </row>
    <row r="1973" s="11" customFormat="1">
      <c r="B1973" s="210"/>
      <c r="C1973" s="211"/>
      <c r="D1973" s="212" t="s">
        <v>150</v>
      </c>
      <c r="E1973" s="213" t="s">
        <v>1</v>
      </c>
      <c r="F1973" s="214" t="s">
        <v>362</v>
      </c>
      <c r="G1973" s="211"/>
      <c r="H1973" s="213" t="s">
        <v>1</v>
      </c>
      <c r="I1973" s="215"/>
      <c r="J1973" s="211"/>
      <c r="K1973" s="211"/>
      <c r="L1973" s="216"/>
      <c r="M1973" s="217"/>
      <c r="N1973" s="218"/>
      <c r="O1973" s="218"/>
      <c r="P1973" s="218"/>
      <c r="Q1973" s="218"/>
      <c r="R1973" s="218"/>
      <c r="S1973" s="218"/>
      <c r="T1973" s="219"/>
      <c r="AT1973" s="220" t="s">
        <v>150</v>
      </c>
      <c r="AU1973" s="220" t="s">
        <v>80</v>
      </c>
      <c r="AV1973" s="11" t="s">
        <v>78</v>
      </c>
      <c r="AW1973" s="11" t="s">
        <v>35</v>
      </c>
      <c r="AX1973" s="11" t="s">
        <v>73</v>
      </c>
      <c r="AY1973" s="220" t="s">
        <v>141</v>
      </c>
    </row>
    <row r="1974" s="11" customFormat="1">
      <c r="B1974" s="210"/>
      <c r="C1974" s="211"/>
      <c r="D1974" s="212" t="s">
        <v>150</v>
      </c>
      <c r="E1974" s="213" t="s">
        <v>1</v>
      </c>
      <c r="F1974" s="214" t="s">
        <v>337</v>
      </c>
      <c r="G1974" s="211"/>
      <c r="H1974" s="213" t="s">
        <v>1</v>
      </c>
      <c r="I1974" s="215"/>
      <c r="J1974" s="211"/>
      <c r="K1974" s="211"/>
      <c r="L1974" s="216"/>
      <c r="M1974" s="217"/>
      <c r="N1974" s="218"/>
      <c r="O1974" s="218"/>
      <c r="P1974" s="218"/>
      <c r="Q1974" s="218"/>
      <c r="R1974" s="218"/>
      <c r="S1974" s="218"/>
      <c r="T1974" s="219"/>
      <c r="AT1974" s="220" t="s">
        <v>150</v>
      </c>
      <c r="AU1974" s="220" t="s">
        <v>80</v>
      </c>
      <c r="AV1974" s="11" t="s">
        <v>78</v>
      </c>
      <c r="AW1974" s="11" t="s">
        <v>35</v>
      </c>
      <c r="AX1974" s="11" t="s">
        <v>73</v>
      </c>
      <c r="AY1974" s="220" t="s">
        <v>141</v>
      </c>
    </row>
    <row r="1975" s="11" customFormat="1">
      <c r="B1975" s="210"/>
      <c r="C1975" s="211"/>
      <c r="D1975" s="212" t="s">
        <v>150</v>
      </c>
      <c r="E1975" s="213" t="s">
        <v>1</v>
      </c>
      <c r="F1975" s="214" t="s">
        <v>992</v>
      </c>
      <c r="G1975" s="211"/>
      <c r="H1975" s="213" t="s">
        <v>1</v>
      </c>
      <c r="I1975" s="215"/>
      <c r="J1975" s="211"/>
      <c r="K1975" s="211"/>
      <c r="L1975" s="216"/>
      <c r="M1975" s="217"/>
      <c r="N1975" s="218"/>
      <c r="O1975" s="218"/>
      <c r="P1975" s="218"/>
      <c r="Q1975" s="218"/>
      <c r="R1975" s="218"/>
      <c r="S1975" s="218"/>
      <c r="T1975" s="219"/>
      <c r="AT1975" s="220" t="s">
        <v>150</v>
      </c>
      <c r="AU1975" s="220" t="s">
        <v>80</v>
      </c>
      <c r="AV1975" s="11" t="s">
        <v>78</v>
      </c>
      <c r="AW1975" s="11" t="s">
        <v>35</v>
      </c>
      <c r="AX1975" s="11" t="s">
        <v>73</v>
      </c>
      <c r="AY1975" s="220" t="s">
        <v>141</v>
      </c>
    </row>
    <row r="1976" s="12" customFormat="1">
      <c r="B1976" s="221"/>
      <c r="C1976" s="222"/>
      <c r="D1976" s="212" t="s">
        <v>150</v>
      </c>
      <c r="E1976" s="223" t="s">
        <v>1</v>
      </c>
      <c r="F1976" s="224" t="s">
        <v>993</v>
      </c>
      <c r="G1976" s="222"/>
      <c r="H1976" s="225">
        <v>1</v>
      </c>
      <c r="I1976" s="226"/>
      <c r="J1976" s="222"/>
      <c r="K1976" s="222"/>
      <c r="L1976" s="227"/>
      <c r="M1976" s="228"/>
      <c r="N1976" s="229"/>
      <c r="O1976" s="229"/>
      <c r="P1976" s="229"/>
      <c r="Q1976" s="229"/>
      <c r="R1976" s="229"/>
      <c r="S1976" s="229"/>
      <c r="T1976" s="230"/>
      <c r="AT1976" s="231" t="s">
        <v>150</v>
      </c>
      <c r="AU1976" s="231" t="s">
        <v>80</v>
      </c>
      <c r="AV1976" s="12" t="s">
        <v>80</v>
      </c>
      <c r="AW1976" s="12" t="s">
        <v>35</v>
      </c>
      <c r="AX1976" s="12" t="s">
        <v>78</v>
      </c>
      <c r="AY1976" s="231" t="s">
        <v>141</v>
      </c>
    </row>
    <row r="1977" s="1" customFormat="1" ht="14.4" customHeight="1">
      <c r="B1977" s="37"/>
      <c r="C1977" s="254" t="s">
        <v>1788</v>
      </c>
      <c r="D1977" s="254" t="s">
        <v>298</v>
      </c>
      <c r="E1977" s="255" t="s">
        <v>1789</v>
      </c>
      <c r="F1977" s="256" t="s">
        <v>1790</v>
      </c>
      <c r="G1977" s="257" t="s">
        <v>479</v>
      </c>
      <c r="H1977" s="258">
        <v>1</v>
      </c>
      <c r="I1977" s="259"/>
      <c r="J1977" s="260">
        <f>ROUND(I1977*H1977,2)</f>
        <v>0</v>
      </c>
      <c r="K1977" s="256" t="s">
        <v>147</v>
      </c>
      <c r="L1977" s="261"/>
      <c r="M1977" s="262" t="s">
        <v>1</v>
      </c>
      <c r="N1977" s="263" t="s">
        <v>44</v>
      </c>
      <c r="O1977" s="78"/>
      <c r="P1977" s="207">
        <f>O1977*H1977</f>
        <v>0</v>
      </c>
      <c r="Q1977" s="207">
        <v>0.014200000000000001</v>
      </c>
      <c r="R1977" s="207">
        <f>Q1977*H1977</f>
        <v>0.014200000000000001</v>
      </c>
      <c r="S1977" s="207">
        <v>0</v>
      </c>
      <c r="T1977" s="208">
        <f>S1977*H1977</f>
        <v>0</v>
      </c>
      <c r="AR1977" s="16" t="s">
        <v>422</v>
      </c>
      <c r="AT1977" s="16" t="s">
        <v>298</v>
      </c>
      <c r="AU1977" s="16" t="s">
        <v>80</v>
      </c>
      <c r="AY1977" s="16" t="s">
        <v>141</v>
      </c>
      <c r="BE1977" s="209">
        <f>IF(N1977="základní",J1977,0)</f>
        <v>0</v>
      </c>
      <c r="BF1977" s="209">
        <f>IF(N1977="snížená",J1977,0)</f>
        <v>0</v>
      </c>
      <c r="BG1977" s="209">
        <f>IF(N1977="zákl. přenesená",J1977,0)</f>
        <v>0</v>
      </c>
      <c r="BH1977" s="209">
        <f>IF(N1977="sníž. přenesená",J1977,0)</f>
        <v>0</v>
      </c>
      <c r="BI1977" s="209">
        <f>IF(N1977="nulová",J1977,0)</f>
        <v>0</v>
      </c>
      <c r="BJ1977" s="16" t="s">
        <v>78</v>
      </c>
      <c r="BK1977" s="209">
        <f>ROUND(I1977*H1977,2)</f>
        <v>0</v>
      </c>
      <c r="BL1977" s="16" t="s">
        <v>285</v>
      </c>
      <c r="BM1977" s="16" t="s">
        <v>1791</v>
      </c>
    </row>
    <row r="1978" s="1" customFormat="1" ht="14.4" customHeight="1">
      <c r="B1978" s="37"/>
      <c r="C1978" s="198" t="s">
        <v>1792</v>
      </c>
      <c r="D1978" s="198" t="s">
        <v>143</v>
      </c>
      <c r="E1978" s="199" t="s">
        <v>1793</v>
      </c>
      <c r="F1978" s="200" t="s">
        <v>1794</v>
      </c>
      <c r="G1978" s="201" t="s">
        <v>479</v>
      </c>
      <c r="H1978" s="202">
        <v>1</v>
      </c>
      <c r="I1978" s="203"/>
      <c r="J1978" s="204">
        <f>ROUND(I1978*H1978,2)</f>
        <v>0</v>
      </c>
      <c r="K1978" s="200" t="s">
        <v>147</v>
      </c>
      <c r="L1978" s="42"/>
      <c r="M1978" s="205" t="s">
        <v>1</v>
      </c>
      <c r="N1978" s="206" t="s">
        <v>44</v>
      </c>
      <c r="O1978" s="78"/>
      <c r="P1978" s="207">
        <f>O1978*H1978</f>
        <v>0</v>
      </c>
      <c r="Q1978" s="207">
        <v>0</v>
      </c>
      <c r="R1978" s="207">
        <f>Q1978*H1978</f>
        <v>0</v>
      </c>
      <c r="S1978" s="207">
        <v>0</v>
      </c>
      <c r="T1978" s="208">
        <f>S1978*H1978</f>
        <v>0</v>
      </c>
      <c r="AR1978" s="16" t="s">
        <v>285</v>
      </c>
      <c r="AT1978" s="16" t="s">
        <v>143</v>
      </c>
      <c r="AU1978" s="16" t="s">
        <v>80</v>
      </c>
      <c r="AY1978" s="16" t="s">
        <v>141</v>
      </c>
      <c r="BE1978" s="209">
        <f>IF(N1978="základní",J1978,0)</f>
        <v>0</v>
      </c>
      <c r="BF1978" s="209">
        <f>IF(N1978="snížená",J1978,0)</f>
        <v>0</v>
      </c>
      <c r="BG1978" s="209">
        <f>IF(N1978="zákl. přenesená",J1978,0)</f>
        <v>0</v>
      </c>
      <c r="BH1978" s="209">
        <f>IF(N1978="sníž. přenesená",J1978,0)</f>
        <v>0</v>
      </c>
      <c r="BI1978" s="209">
        <f>IF(N1978="nulová",J1978,0)</f>
        <v>0</v>
      </c>
      <c r="BJ1978" s="16" t="s">
        <v>78</v>
      </c>
      <c r="BK1978" s="209">
        <f>ROUND(I1978*H1978,2)</f>
        <v>0</v>
      </c>
      <c r="BL1978" s="16" t="s">
        <v>285</v>
      </c>
      <c r="BM1978" s="16" t="s">
        <v>1795</v>
      </c>
    </row>
    <row r="1979" s="1" customFormat="1" ht="14.4" customHeight="1">
      <c r="B1979" s="37"/>
      <c r="C1979" s="254" t="s">
        <v>1796</v>
      </c>
      <c r="D1979" s="254" t="s">
        <v>298</v>
      </c>
      <c r="E1979" s="255" t="s">
        <v>1797</v>
      </c>
      <c r="F1979" s="256" t="s">
        <v>1798</v>
      </c>
      <c r="G1979" s="257" t="s">
        <v>479</v>
      </c>
      <c r="H1979" s="258">
        <v>1</v>
      </c>
      <c r="I1979" s="259"/>
      <c r="J1979" s="260">
        <f>ROUND(I1979*H1979,2)</f>
        <v>0</v>
      </c>
      <c r="K1979" s="256" t="s">
        <v>147</v>
      </c>
      <c r="L1979" s="261"/>
      <c r="M1979" s="262" t="s">
        <v>1</v>
      </c>
      <c r="N1979" s="263" t="s">
        <v>44</v>
      </c>
      <c r="O1979" s="78"/>
      <c r="P1979" s="207">
        <f>O1979*H1979</f>
        <v>0</v>
      </c>
      <c r="Q1979" s="207">
        <v>0.0080000000000000002</v>
      </c>
      <c r="R1979" s="207">
        <f>Q1979*H1979</f>
        <v>0.0080000000000000002</v>
      </c>
      <c r="S1979" s="207">
        <v>0</v>
      </c>
      <c r="T1979" s="208">
        <f>S1979*H1979</f>
        <v>0</v>
      </c>
      <c r="AR1979" s="16" t="s">
        <v>422</v>
      </c>
      <c r="AT1979" s="16" t="s">
        <v>298</v>
      </c>
      <c r="AU1979" s="16" t="s">
        <v>80</v>
      </c>
      <c r="AY1979" s="16" t="s">
        <v>141</v>
      </c>
      <c r="BE1979" s="209">
        <f>IF(N1979="základní",J1979,0)</f>
        <v>0</v>
      </c>
      <c r="BF1979" s="209">
        <f>IF(N1979="snížená",J1979,0)</f>
        <v>0</v>
      </c>
      <c r="BG1979" s="209">
        <f>IF(N1979="zákl. přenesená",J1979,0)</f>
        <v>0</v>
      </c>
      <c r="BH1979" s="209">
        <f>IF(N1979="sníž. přenesená",J1979,0)</f>
        <v>0</v>
      </c>
      <c r="BI1979" s="209">
        <f>IF(N1979="nulová",J1979,0)</f>
        <v>0</v>
      </c>
      <c r="BJ1979" s="16" t="s">
        <v>78</v>
      </c>
      <c r="BK1979" s="209">
        <f>ROUND(I1979*H1979,2)</f>
        <v>0</v>
      </c>
      <c r="BL1979" s="16" t="s">
        <v>285</v>
      </c>
      <c r="BM1979" s="16" t="s">
        <v>1799</v>
      </c>
    </row>
    <row r="1980" s="1" customFormat="1" ht="14.4" customHeight="1">
      <c r="B1980" s="37"/>
      <c r="C1980" s="198" t="s">
        <v>1800</v>
      </c>
      <c r="D1980" s="198" t="s">
        <v>143</v>
      </c>
      <c r="E1980" s="199" t="s">
        <v>1801</v>
      </c>
      <c r="F1980" s="200" t="s">
        <v>1802</v>
      </c>
      <c r="G1980" s="201" t="s">
        <v>479</v>
      </c>
      <c r="H1980" s="202">
        <v>1</v>
      </c>
      <c r="I1980" s="203"/>
      <c r="J1980" s="204">
        <f>ROUND(I1980*H1980,2)</f>
        <v>0</v>
      </c>
      <c r="K1980" s="200" t="s">
        <v>147</v>
      </c>
      <c r="L1980" s="42"/>
      <c r="M1980" s="205" t="s">
        <v>1</v>
      </c>
      <c r="N1980" s="206" t="s">
        <v>44</v>
      </c>
      <c r="O1980" s="78"/>
      <c r="P1980" s="207">
        <f>O1980*H1980</f>
        <v>0</v>
      </c>
      <c r="Q1980" s="207">
        <v>0</v>
      </c>
      <c r="R1980" s="207">
        <f>Q1980*H1980</f>
        <v>0</v>
      </c>
      <c r="S1980" s="207">
        <v>0</v>
      </c>
      <c r="T1980" s="208">
        <f>S1980*H1980</f>
        <v>0</v>
      </c>
      <c r="AR1980" s="16" t="s">
        <v>285</v>
      </c>
      <c r="AT1980" s="16" t="s">
        <v>143</v>
      </c>
      <c r="AU1980" s="16" t="s">
        <v>80</v>
      </c>
      <c r="AY1980" s="16" t="s">
        <v>141</v>
      </c>
      <c r="BE1980" s="209">
        <f>IF(N1980="základní",J1980,0)</f>
        <v>0</v>
      </c>
      <c r="BF1980" s="209">
        <f>IF(N1980="snížená",J1980,0)</f>
        <v>0</v>
      </c>
      <c r="BG1980" s="209">
        <f>IF(N1980="zákl. přenesená",J1980,0)</f>
        <v>0</v>
      </c>
      <c r="BH1980" s="209">
        <f>IF(N1980="sníž. přenesená",J1980,0)</f>
        <v>0</v>
      </c>
      <c r="BI1980" s="209">
        <f>IF(N1980="nulová",J1980,0)</f>
        <v>0</v>
      </c>
      <c r="BJ1980" s="16" t="s">
        <v>78</v>
      </c>
      <c r="BK1980" s="209">
        <f>ROUND(I1980*H1980,2)</f>
        <v>0</v>
      </c>
      <c r="BL1980" s="16" t="s">
        <v>285</v>
      </c>
      <c r="BM1980" s="16" t="s">
        <v>1803</v>
      </c>
    </row>
    <row r="1981" s="1" customFormat="1" ht="14.4" customHeight="1">
      <c r="B1981" s="37"/>
      <c r="C1981" s="254" t="s">
        <v>1804</v>
      </c>
      <c r="D1981" s="254" t="s">
        <v>298</v>
      </c>
      <c r="E1981" s="255" t="s">
        <v>1805</v>
      </c>
      <c r="F1981" s="256" t="s">
        <v>1806</v>
      </c>
      <c r="G1981" s="257" t="s">
        <v>479</v>
      </c>
      <c r="H1981" s="258">
        <v>1</v>
      </c>
      <c r="I1981" s="259"/>
      <c r="J1981" s="260">
        <f>ROUND(I1981*H1981,2)</f>
        <v>0</v>
      </c>
      <c r="K1981" s="256" t="s">
        <v>147</v>
      </c>
      <c r="L1981" s="261"/>
      <c r="M1981" s="262" t="s">
        <v>1</v>
      </c>
      <c r="N1981" s="263" t="s">
        <v>44</v>
      </c>
      <c r="O1981" s="78"/>
      <c r="P1981" s="207">
        <f>O1981*H1981</f>
        <v>0</v>
      </c>
      <c r="Q1981" s="207">
        <v>0.056000000000000001</v>
      </c>
      <c r="R1981" s="207">
        <f>Q1981*H1981</f>
        <v>0.056000000000000001</v>
      </c>
      <c r="S1981" s="207">
        <v>0</v>
      </c>
      <c r="T1981" s="208">
        <f>S1981*H1981</f>
        <v>0</v>
      </c>
      <c r="AR1981" s="16" t="s">
        <v>422</v>
      </c>
      <c r="AT1981" s="16" t="s">
        <v>298</v>
      </c>
      <c r="AU1981" s="16" t="s">
        <v>80</v>
      </c>
      <c r="AY1981" s="16" t="s">
        <v>141</v>
      </c>
      <c r="BE1981" s="209">
        <f>IF(N1981="základní",J1981,0)</f>
        <v>0</v>
      </c>
      <c r="BF1981" s="209">
        <f>IF(N1981="snížená",J1981,0)</f>
        <v>0</v>
      </c>
      <c r="BG1981" s="209">
        <f>IF(N1981="zákl. přenesená",J1981,0)</f>
        <v>0</v>
      </c>
      <c r="BH1981" s="209">
        <f>IF(N1981="sníž. přenesená",J1981,0)</f>
        <v>0</v>
      </c>
      <c r="BI1981" s="209">
        <f>IF(N1981="nulová",J1981,0)</f>
        <v>0</v>
      </c>
      <c r="BJ1981" s="16" t="s">
        <v>78</v>
      </c>
      <c r="BK1981" s="209">
        <f>ROUND(I1981*H1981,2)</f>
        <v>0</v>
      </c>
      <c r="BL1981" s="16" t="s">
        <v>285</v>
      </c>
      <c r="BM1981" s="16" t="s">
        <v>1807</v>
      </c>
    </row>
    <row r="1982" s="1" customFormat="1" ht="14.4" customHeight="1">
      <c r="B1982" s="37"/>
      <c r="C1982" s="198" t="s">
        <v>1808</v>
      </c>
      <c r="D1982" s="198" t="s">
        <v>143</v>
      </c>
      <c r="E1982" s="199" t="s">
        <v>1809</v>
      </c>
      <c r="F1982" s="200" t="s">
        <v>1810</v>
      </c>
      <c r="G1982" s="201" t="s">
        <v>479</v>
      </c>
      <c r="H1982" s="202">
        <v>3</v>
      </c>
      <c r="I1982" s="203"/>
      <c r="J1982" s="204">
        <f>ROUND(I1982*H1982,2)</f>
        <v>0</v>
      </c>
      <c r="K1982" s="200" t="s">
        <v>147</v>
      </c>
      <c r="L1982" s="42"/>
      <c r="M1982" s="205" t="s">
        <v>1</v>
      </c>
      <c r="N1982" s="206" t="s">
        <v>44</v>
      </c>
      <c r="O1982" s="78"/>
      <c r="P1982" s="207">
        <f>O1982*H1982</f>
        <v>0</v>
      </c>
      <c r="Q1982" s="207">
        <v>0</v>
      </c>
      <c r="R1982" s="207">
        <f>Q1982*H1982</f>
        <v>0</v>
      </c>
      <c r="S1982" s="207">
        <v>0</v>
      </c>
      <c r="T1982" s="208">
        <f>S1982*H1982</f>
        <v>0</v>
      </c>
      <c r="AR1982" s="16" t="s">
        <v>285</v>
      </c>
      <c r="AT1982" s="16" t="s">
        <v>143</v>
      </c>
      <c r="AU1982" s="16" t="s">
        <v>80</v>
      </c>
      <c r="AY1982" s="16" t="s">
        <v>141</v>
      </c>
      <c r="BE1982" s="209">
        <f>IF(N1982="základní",J1982,0)</f>
        <v>0</v>
      </c>
      <c r="BF1982" s="209">
        <f>IF(N1982="snížená",J1982,0)</f>
        <v>0</v>
      </c>
      <c r="BG1982" s="209">
        <f>IF(N1982="zákl. přenesená",J1982,0)</f>
        <v>0</v>
      </c>
      <c r="BH1982" s="209">
        <f>IF(N1982="sníž. přenesená",J1982,0)</f>
        <v>0</v>
      </c>
      <c r="BI1982" s="209">
        <f>IF(N1982="nulová",J1982,0)</f>
        <v>0</v>
      </c>
      <c r="BJ1982" s="16" t="s">
        <v>78</v>
      </c>
      <c r="BK1982" s="209">
        <f>ROUND(I1982*H1982,2)</f>
        <v>0</v>
      </c>
      <c r="BL1982" s="16" t="s">
        <v>285</v>
      </c>
      <c r="BM1982" s="16" t="s">
        <v>1811</v>
      </c>
    </row>
    <row r="1983" s="11" customFormat="1">
      <c r="B1983" s="210"/>
      <c r="C1983" s="211"/>
      <c r="D1983" s="212" t="s">
        <v>150</v>
      </c>
      <c r="E1983" s="213" t="s">
        <v>1</v>
      </c>
      <c r="F1983" s="214" t="s">
        <v>361</v>
      </c>
      <c r="G1983" s="211"/>
      <c r="H1983" s="213" t="s">
        <v>1</v>
      </c>
      <c r="I1983" s="215"/>
      <c r="J1983" s="211"/>
      <c r="K1983" s="211"/>
      <c r="L1983" s="216"/>
      <c r="M1983" s="217"/>
      <c r="N1983" s="218"/>
      <c r="O1983" s="218"/>
      <c r="P1983" s="218"/>
      <c r="Q1983" s="218"/>
      <c r="R1983" s="218"/>
      <c r="S1983" s="218"/>
      <c r="T1983" s="219"/>
      <c r="AT1983" s="220" t="s">
        <v>150</v>
      </c>
      <c r="AU1983" s="220" t="s">
        <v>80</v>
      </c>
      <c r="AV1983" s="11" t="s">
        <v>78</v>
      </c>
      <c r="AW1983" s="11" t="s">
        <v>35</v>
      </c>
      <c r="AX1983" s="11" t="s">
        <v>73</v>
      </c>
      <c r="AY1983" s="220" t="s">
        <v>141</v>
      </c>
    </row>
    <row r="1984" s="11" customFormat="1">
      <c r="B1984" s="210"/>
      <c r="C1984" s="211"/>
      <c r="D1984" s="212" t="s">
        <v>150</v>
      </c>
      <c r="E1984" s="213" t="s">
        <v>1</v>
      </c>
      <c r="F1984" s="214" t="s">
        <v>362</v>
      </c>
      <c r="G1984" s="211"/>
      <c r="H1984" s="213" t="s">
        <v>1</v>
      </c>
      <c r="I1984" s="215"/>
      <c r="J1984" s="211"/>
      <c r="K1984" s="211"/>
      <c r="L1984" s="216"/>
      <c r="M1984" s="217"/>
      <c r="N1984" s="218"/>
      <c r="O1984" s="218"/>
      <c r="P1984" s="218"/>
      <c r="Q1984" s="218"/>
      <c r="R1984" s="218"/>
      <c r="S1984" s="218"/>
      <c r="T1984" s="219"/>
      <c r="AT1984" s="220" t="s">
        <v>150</v>
      </c>
      <c r="AU1984" s="220" t="s">
        <v>80</v>
      </c>
      <c r="AV1984" s="11" t="s">
        <v>78</v>
      </c>
      <c r="AW1984" s="11" t="s">
        <v>35</v>
      </c>
      <c r="AX1984" s="11" t="s">
        <v>73</v>
      </c>
      <c r="AY1984" s="220" t="s">
        <v>141</v>
      </c>
    </row>
    <row r="1985" s="11" customFormat="1">
      <c r="B1985" s="210"/>
      <c r="C1985" s="211"/>
      <c r="D1985" s="212" t="s">
        <v>150</v>
      </c>
      <c r="E1985" s="213" t="s">
        <v>1</v>
      </c>
      <c r="F1985" s="214" t="s">
        <v>337</v>
      </c>
      <c r="G1985" s="211"/>
      <c r="H1985" s="213" t="s">
        <v>1</v>
      </c>
      <c r="I1985" s="215"/>
      <c r="J1985" s="211"/>
      <c r="K1985" s="211"/>
      <c r="L1985" s="216"/>
      <c r="M1985" s="217"/>
      <c r="N1985" s="218"/>
      <c r="O1985" s="218"/>
      <c r="P1985" s="218"/>
      <c r="Q1985" s="218"/>
      <c r="R1985" s="218"/>
      <c r="S1985" s="218"/>
      <c r="T1985" s="219"/>
      <c r="AT1985" s="220" t="s">
        <v>150</v>
      </c>
      <c r="AU1985" s="220" t="s">
        <v>80</v>
      </c>
      <c r="AV1985" s="11" t="s">
        <v>78</v>
      </c>
      <c r="AW1985" s="11" t="s">
        <v>35</v>
      </c>
      <c r="AX1985" s="11" t="s">
        <v>73</v>
      </c>
      <c r="AY1985" s="220" t="s">
        <v>141</v>
      </c>
    </row>
    <row r="1986" s="11" customFormat="1">
      <c r="B1986" s="210"/>
      <c r="C1986" s="211"/>
      <c r="D1986" s="212" t="s">
        <v>150</v>
      </c>
      <c r="E1986" s="213" t="s">
        <v>1</v>
      </c>
      <c r="F1986" s="214" t="s">
        <v>992</v>
      </c>
      <c r="G1986" s="211"/>
      <c r="H1986" s="213" t="s">
        <v>1</v>
      </c>
      <c r="I1986" s="215"/>
      <c r="J1986" s="211"/>
      <c r="K1986" s="211"/>
      <c r="L1986" s="216"/>
      <c r="M1986" s="217"/>
      <c r="N1986" s="218"/>
      <c r="O1986" s="218"/>
      <c r="P1986" s="218"/>
      <c r="Q1986" s="218"/>
      <c r="R1986" s="218"/>
      <c r="S1986" s="218"/>
      <c r="T1986" s="219"/>
      <c r="AT1986" s="220" t="s">
        <v>150</v>
      </c>
      <c r="AU1986" s="220" t="s">
        <v>80</v>
      </c>
      <c r="AV1986" s="11" t="s">
        <v>78</v>
      </c>
      <c r="AW1986" s="11" t="s">
        <v>35</v>
      </c>
      <c r="AX1986" s="11" t="s">
        <v>73</v>
      </c>
      <c r="AY1986" s="220" t="s">
        <v>141</v>
      </c>
    </row>
    <row r="1987" s="12" customFormat="1">
      <c r="B1987" s="221"/>
      <c r="C1987" s="222"/>
      <c r="D1987" s="212" t="s">
        <v>150</v>
      </c>
      <c r="E1987" s="223" t="s">
        <v>1</v>
      </c>
      <c r="F1987" s="224" t="s">
        <v>1779</v>
      </c>
      <c r="G1987" s="222"/>
      <c r="H1987" s="225">
        <v>3</v>
      </c>
      <c r="I1987" s="226"/>
      <c r="J1987" s="222"/>
      <c r="K1987" s="222"/>
      <c r="L1987" s="227"/>
      <c r="M1987" s="228"/>
      <c r="N1987" s="229"/>
      <c r="O1987" s="229"/>
      <c r="P1987" s="229"/>
      <c r="Q1987" s="229"/>
      <c r="R1987" s="229"/>
      <c r="S1987" s="229"/>
      <c r="T1987" s="230"/>
      <c r="AT1987" s="231" t="s">
        <v>150</v>
      </c>
      <c r="AU1987" s="231" t="s">
        <v>80</v>
      </c>
      <c r="AV1987" s="12" t="s">
        <v>80</v>
      </c>
      <c r="AW1987" s="12" t="s">
        <v>35</v>
      </c>
      <c r="AX1987" s="12" t="s">
        <v>78</v>
      </c>
      <c r="AY1987" s="231" t="s">
        <v>141</v>
      </c>
    </row>
    <row r="1988" s="1" customFormat="1" ht="14.4" customHeight="1">
      <c r="B1988" s="37"/>
      <c r="C1988" s="254" t="s">
        <v>1812</v>
      </c>
      <c r="D1988" s="254" t="s">
        <v>298</v>
      </c>
      <c r="E1988" s="255" t="s">
        <v>1813</v>
      </c>
      <c r="F1988" s="256" t="s">
        <v>1814</v>
      </c>
      <c r="G1988" s="257" t="s">
        <v>237</v>
      </c>
      <c r="H1988" s="258">
        <v>3</v>
      </c>
      <c r="I1988" s="259"/>
      <c r="J1988" s="260">
        <f>ROUND(I1988*H1988,2)</f>
        <v>0</v>
      </c>
      <c r="K1988" s="256" t="s">
        <v>147</v>
      </c>
      <c r="L1988" s="261"/>
      <c r="M1988" s="262" t="s">
        <v>1</v>
      </c>
      <c r="N1988" s="263" t="s">
        <v>44</v>
      </c>
      <c r="O1988" s="78"/>
      <c r="P1988" s="207">
        <f>O1988*H1988</f>
        <v>0</v>
      </c>
      <c r="Q1988" s="207">
        <v>0.018700000000000001</v>
      </c>
      <c r="R1988" s="207">
        <f>Q1988*H1988</f>
        <v>0.056100000000000004</v>
      </c>
      <c r="S1988" s="207">
        <v>0</v>
      </c>
      <c r="T1988" s="208">
        <f>S1988*H1988</f>
        <v>0</v>
      </c>
      <c r="AR1988" s="16" t="s">
        <v>422</v>
      </c>
      <c r="AT1988" s="16" t="s">
        <v>298</v>
      </c>
      <c r="AU1988" s="16" t="s">
        <v>80</v>
      </c>
      <c r="AY1988" s="16" t="s">
        <v>141</v>
      </c>
      <c r="BE1988" s="209">
        <f>IF(N1988="základní",J1988,0)</f>
        <v>0</v>
      </c>
      <c r="BF1988" s="209">
        <f>IF(N1988="snížená",J1988,0)</f>
        <v>0</v>
      </c>
      <c r="BG1988" s="209">
        <f>IF(N1988="zákl. přenesená",J1988,0)</f>
        <v>0</v>
      </c>
      <c r="BH1988" s="209">
        <f>IF(N1988="sníž. přenesená",J1988,0)</f>
        <v>0</v>
      </c>
      <c r="BI1988" s="209">
        <f>IF(N1988="nulová",J1988,0)</f>
        <v>0</v>
      </c>
      <c r="BJ1988" s="16" t="s">
        <v>78</v>
      </c>
      <c r="BK1988" s="209">
        <f>ROUND(I1988*H1988,2)</f>
        <v>0</v>
      </c>
      <c r="BL1988" s="16" t="s">
        <v>285</v>
      </c>
      <c r="BM1988" s="16" t="s">
        <v>1815</v>
      </c>
    </row>
    <row r="1989" s="1" customFormat="1" ht="14.4" customHeight="1">
      <c r="B1989" s="37"/>
      <c r="C1989" s="198" t="s">
        <v>1816</v>
      </c>
      <c r="D1989" s="198" t="s">
        <v>143</v>
      </c>
      <c r="E1989" s="199" t="s">
        <v>1817</v>
      </c>
      <c r="F1989" s="200" t="s">
        <v>1818</v>
      </c>
      <c r="G1989" s="201" t="s">
        <v>479</v>
      </c>
      <c r="H1989" s="202">
        <v>1</v>
      </c>
      <c r="I1989" s="203"/>
      <c r="J1989" s="204">
        <f>ROUND(I1989*H1989,2)</f>
        <v>0</v>
      </c>
      <c r="K1989" s="200" t="s">
        <v>147</v>
      </c>
      <c r="L1989" s="42"/>
      <c r="M1989" s="205" t="s">
        <v>1</v>
      </c>
      <c r="N1989" s="206" t="s">
        <v>44</v>
      </c>
      <c r="O1989" s="78"/>
      <c r="P1989" s="207">
        <f>O1989*H1989</f>
        <v>0</v>
      </c>
      <c r="Q1989" s="207">
        <v>0</v>
      </c>
      <c r="R1989" s="207">
        <f>Q1989*H1989</f>
        <v>0</v>
      </c>
      <c r="S1989" s="207">
        <v>0</v>
      </c>
      <c r="T1989" s="208">
        <f>S1989*H1989</f>
        <v>0</v>
      </c>
      <c r="AR1989" s="16" t="s">
        <v>285</v>
      </c>
      <c r="AT1989" s="16" t="s">
        <v>143</v>
      </c>
      <c r="AU1989" s="16" t="s">
        <v>80</v>
      </c>
      <c r="AY1989" s="16" t="s">
        <v>141</v>
      </c>
      <c r="BE1989" s="209">
        <f>IF(N1989="základní",J1989,0)</f>
        <v>0</v>
      </c>
      <c r="BF1989" s="209">
        <f>IF(N1989="snížená",J1989,0)</f>
        <v>0</v>
      </c>
      <c r="BG1989" s="209">
        <f>IF(N1989="zákl. přenesená",J1989,0)</f>
        <v>0</v>
      </c>
      <c r="BH1989" s="209">
        <f>IF(N1989="sníž. přenesená",J1989,0)</f>
        <v>0</v>
      </c>
      <c r="BI1989" s="209">
        <f>IF(N1989="nulová",J1989,0)</f>
        <v>0</v>
      </c>
      <c r="BJ1989" s="16" t="s">
        <v>78</v>
      </c>
      <c r="BK1989" s="209">
        <f>ROUND(I1989*H1989,2)</f>
        <v>0</v>
      </c>
      <c r="BL1989" s="16" t="s">
        <v>285</v>
      </c>
      <c r="BM1989" s="16" t="s">
        <v>1819</v>
      </c>
    </row>
    <row r="1990" s="1" customFormat="1" ht="14.4" customHeight="1">
      <c r="B1990" s="37"/>
      <c r="C1990" s="254" t="s">
        <v>1820</v>
      </c>
      <c r="D1990" s="254" t="s">
        <v>298</v>
      </c>
      <c r="E1990" s="255" t="s">
        <v>1821</v>
      </c>
      <c r="F1990" s="256" t="s">
        <v>1814</v>
      </c>
      <c r="G1990" s="257" t="s">
        <v>237</v>
      </c>
      <c r="H1990" s="258">
        <v>1</v>
      </c>
      <c r="I1990" s="259"/>
      <c r="J1990" s="260">
        <f>ROUND(I1990*H1990,2)</f>
        <v>0</v>
      </c>
      <c r="K1990" s="256" t="s">
        <v>147</v>
      </c>
      <c r="L1990" s="261"/>
      <c r="M1990" s="262" t="s">
        <v>1</v>
      </c>
      <c r="N1990" s="263" t="s">
        <v>44</v>
      </c>
      <c r="O1990" s="78"/>
      <c r="P1990" s="207">
        <f>O1990*H1990</f>
        <v>0</v>
      </c>
      <c r="Q1990" s="207">
        <v>0.021000000000000001</v>
      </c>
      <c r="R1990" s="207">
        <f>Q1990*H1990</f>
        <v>0.021000000000000001</v>
      </c>
      <c r="S1990" s="207">
        <v>0</v>
      </c>
      <c r="T1990" s="208">
        <f>S1990*H1990</f>
        <v>0</v>
      </c>
      <c r="AR1990" s="16" t="s">
        <v>422</v>
      </c>
      <c r="AT1990" s="16" t="s">
        <v>298</v>
      </c>
      <c r="AU1990" s="16" t="s">
        <v>80</v>
      </c>
      <c r="AY1990" s="16" t="s">
        <v>141</v>
      </c>
      <c r="BE1990" s="209">
        <f>IF(N1990="základní",J1990,0)</f>
        <v>0</v>
      </c>
      <c r="BF1990" s="209">
        <f>IF(N1990="snížená",J1990,0)</f>
        <v>0</v>
      </c>
      <c r="BG1990" s="209">
        <f>IF(N1990="zákl. přenesená",J1990,0)</f>
        <v>0</v>
      </c>
      <c r="BH1990" s="209">
        <f>IF(N1990="sníž. přenesená",J1990,0)</f>
        <v>0</v>
      </c>
      <c r="BI1990" s="209">
        <f>IF(N1990="nulová",J1990,0)</f>
        <v>0</v>
      </c>
      <c r="BJ1990" s="16" t="s">
        <v>78</v>
      </c>
      <c r="BK1990" s="209">
        <f>ROUND(I1990*H1990,2)</f>
        <v>0</v>
      </c>
      <c r="BL1990" s="16" t="s">
        <v>285</v>
      </c>
      <c r="BM1990" s="16" t="s">
        <v>1822</v>
      </c>
    </row>
    <row r="1991" s="1" customFormat="1" ht="14.4" customHeight="1">
      <c r="B1991" s="37"/>
      <c r="C1991" s="198" t="s">
        <v>1823</v>
      </c>
      <c r="D1991" s="198" t="s">
        <v>143</v>
      </c>
      <c r="E1991" s="199" t="s">
        <v>1824</v>
      </c>
      <c r="F1991" s="200" t="s">
        <v>1825</v>
      </c>
      <c r="G1991" s="201" t="s">
        <v>479</v>
      </c>
      <c r="H1991" s="202">
        <v>1</v>
      </c>
      <c r="I1991" s="203"/>
      <c r="J1991" s="204">
        <f>ROUND(I1991*H1991,2)</f>
        <v>0</v>
      </c>
      <c r="K1991" s="200" t="s">
        <v>147</v>
      </c>
      <c r="L1991" s="42"/>
      <c r="M1991" s="205" t="s">
        <v>1</v>
      </c>
      <c r="N1991" s="206" t="s">
        <v>44</v>
      </c>
      <c r="O1991" s="78"/>
      <c r="P1991" s="207">
        <f>O1991*H1991</f>
        <v>0</v>
      </c>
      <c r="Q1991" s="207">
        <v>0</v>
      </c>
      <c r="R1991" s="207">
        <f>Q1991*H1991</f>
        <v>0</v>
      </c>
      <c r="S1991" s="207">
        <v>0</v>
      </c>
      <c r="T1991" s="208">
        <f>S1991*H1991</f>
        <v>0</v>
      </c>
      <c r="AR1991" s="16" t="s">
        <v>285</v>
      </c>
      <c r="AT1991" s="16" t="s">
        <v>143</v>
      </c>
      <c r="AU1991" s="16" t="s">
        <v>80</v>
      </c>
      <c r="AY1991" s="16" t="s">
        <v>141</v>
      </c>
      <c r="BE1991" s="209">
        <f>IF(N1991="základní",J1991,0)</f>
        <v>0</v>
      </c>
      <c r="BF1991" s="209">
        <f>IF(N1991="snížená",J1991,0)</f>
        <v>0</v>
      </c>
      <c r="BG1991" s="209">
        <f>IF(N1991="zákl. přenesená",J1991,0)</f>
        <v>0</v>
      </c>
      <c r="BH1991" s="209">
        <f>IF(N1991="sníž. přenesená",J1991,0)</f>
        <v>0</v>
      </c>
      <c r="BI1991" s="209">
        <f>IF(N1991="nulová",J1991,0)</f>
        <v>0</v>
      </c>
      <c r="BJ1991" s="16" t="s">
        <v>78</v>
      </c>
      <c r="BK1991" s="209">
        <f>ROUND(I1991*H1991,2)</f>
        <v>0</v>
      </c>
      <c r="BL1991" s="16" t="s">
        <v>285</v>
      </c>
      <c r="BM1991" s="16" t="s">
        <v>1826</v>
      </c>
    </row>
    <row r="1992" s="11" customFormat="1">
      <c r="B1992" s="210"/>
      <c r="C1992" s="211"/>
      <c r="D1992" s="212" t="s">
        <v>150</v>
      </c>
      <c r="E1992" s="213" t="s">
        <v>1</v>
      </c>
      <c r="F1992" s="214" t="s">
        <v>361</v>
      </c>
      <c r="G1992" s="211"/>
      <c r="H1992" s="213" t="s">
        <v>1</v>
      </c>
      <c r="I1992" s="215"/>
      <c r="J1992" s="211"/>
      <c r="K1992" s="211"/>
      <c r="L1992" s="216"/>
      <c r="M1992" s="217"/>
      <c r="N1992" s="218"/>
      <c r="O1992" s="218"/>
      <c r="P1992" s="218"/>
      <c r="Q1992" s="218"/>
      <c r="R1992" s="218"/>
      <c r="S1992" s="218"/>
      <c r="T1992" s="219"/>
      <c r="AT1992" s="220" t="s">
        <v>150</v>
      </c>
      <c r="AU1992" s="220" t="s">
        <v>80</v>
      </c>
      <c r="AV1992" s="11" t="s">
        <v>78</v>
      </c>
      <c r="AW1992" s="11" t="s">
        <v>35</v>
      </c>
      <c r="AX1992" s="11" t="s">
        <v>73</v>
      </c>
      <c r="AY1992" s="220" t="s">
        <v>141</v>
      </c>
    </row>
    <row r="1993" s="11" customFormat="1">
      <c r="B1993" s="210"/>
      <c r="C1993" s="211"/>
      <c r="D1993" s="212" t="s">
        <v>150</v>
      </c>
      <c r="E1993" s="213" t="s">
        <v>1</v>
      </c>
      <c r="F1993" s="214" t="s">
        <v>362</v>
      </c>
      <c r="G1993" s="211"/>
      <c r="H1993" s="213" t="s">
        <v>1</v>
      </c>
      <c r="I1993" s="215"/>
      <c r="J1993" s="211"/>
      <c r="K1993" s="211"/>
      <c r="L1993" s="216"/>
      <c r="M1993" s="217"/>
      <c r="N1993" s="218"/>
      <c r="O1993" s="218"/>
      <c r="P1993" s="218"/>
      <c r="Q1993" s="218"/>
      <c r="R1993" s="218"/>
      <c r="S1993" s="218"/>
      <c r="T1993" s="219"/>
      <c r="AT1993" s="220" t="s">
        <v>150</v>
      </c>
      <c r="AU1993" s="220" t="s">
        <v>80</v>
      </c>
      <c r="AV1993" s="11" t="s">
        <v>78</v>
      </c>
      <c r="AW1993" s="11" t="s">
        <v>35</v>
      </c>
      <c r="AX1993" s="11" t="s">
        <v>73</v>
      </c>
      <c r="AY1993" s="220" t="s">
        <v>141</v>
      </c>
    </row>
    <row r="1994" s="11" customFormat="1">
      <c r="B1994" s="210"/>
      <c r="C1994" s="211"/>
      <c r="D1994" s="212" t="s">
        <v>150</v>
      </c>
      <c r="E1994" s="213" t="s">
        <v>1</v>
      </c>
      <c r="F1994" s="214" t="s">
        <v>337</v>
      </c>
      <c r="G1994" s="211"/>
      <c r="H1994" s="213" t="s">
        <v>1</v>
      </c>
      <c r="I1994" s="215"/>
      <c r="J1994" s="211"/>
      <c r="K1994" s="211"/>
      <c r="L1994" s="216"/>
      <c r="M1994" s="217"/>
      <c r="N1994" s="218"/>
      <c r="O1994" s="218"/>
      <c r="P1994" s="218"/>
      <c r="Q1994" s="218"/>
      <c r="R1994" s="218"/>
      <c r="S1994" s="218"/>
      <c r="T1994" s="219"/>
      <c r="AT1994" s="220" t="s">
        <v>150</v>
      </c>
      <c r="AU1994" s="220" t="s">
        <v>80</v>
      </c>
      <c r="AV1994" s="11" t="s">
        <v>78</v>
      </c>
      <c r="AW1994" s="11" t="s">
        <v>35</v>
      </c>
      <c r="AX1994" s="11" t="s">
        <v>73</v>
      </c>
      <c r="AY1994" s="220" t="s">
        <v>141</v>
      </c>
    </row>
    <row r="1995" s="11" customFormat="1">
      <c r="B1995" s="210"/>
      <c r="C1995" s="211"/>
      <c r="D1995" s="212" t="s">
        <v>150</v>
      </c>
      <c r="E1995" s="213" t="s">
        <v>1</v>
      </c>
      <c r="F1995" s="214" t="s">
        <v>992</v>
      </c>
      <c r="G1995" s="211"/>
      <c r="H1995" s="213" t="s">
        <v>1</v>
      </c>
      <c r="I1995" s="215"/>
      <c r="J1995" s="211"/>
      <c r="K1995" s="211"/>
      <c r="L1995" s="216"/>
      <c r="M1995" s="217"/>
      <c r="N1995" s="218"/>
      <c r="O1995" s="218"/>
      <c r="P1995" s="218"/>
      <c r="Q1995" s="218"/>
      <c r="R1995" s="218"/>
      <c r="S1995" s="218"/>
      <c r="T1995" s="219"/>
      <c r="AT1995" s="220" t="s">
        <v>150</v>
      </c>
      <c r="AU1995" s="220" t="s">
        <v>80</v>
      </c>
      <c r="AV1995" s="11" t="s">
        <v>78</v>
      </c>
      <c r="AW1995" s="11" t="s">
        <v>35</v>
      </c>
      <c r="AX1995" s="11" t="s">
        <v>73</v>
      </c>
      <c r="AY1995" s="220" t="s">
        <v>141</v>
      </c>
    </row>
    <row r="1996" s="12" customFormat="1">
      <c r="B1996" s="221"/>
      <c r="C1996" s="222"/>
      <c r="D1996" s="212" t="s">
        <v>150</v>
      </c>
      <c r="E1996" s="223" t="s">
        <v>1</v>
      </c>
      <c r="F1996" s="224" t="s">
        <v>993</v>
      </c>
      <c r="G1996" s="222"/>
      <c r="H1996" s="225">
        <v>1</v>
      </c>
      <c r="I1996" s="226"/>
      <c r="J1996" s="222"/>
      <c r="K1996" s="222"/>
      <c r="L1996" s="227"/>
      <c r="M1996" s="228"/>
      <c r="N1996" s="229"/>
      <c r="O1996" s="229"/>
      <c r="P1996" s="229"/>
      <c r="Q1996" s="229"/>
      <c r="R1996" s="229"/>
      <c r="S1996" s="229"/>
      <c r="T1996" s="230"/>
      <c r="AT1996" s="231" t="s">
        <v>150</v>
      </c>
      <c r="AU1996" s="231" t="s">
        <v>80</v>
      </c>
      <c r="AV1996" s="12" t="s">
        <v>80</v>
      </c>
      <c r="AW1996" s="12" t="s">
        <v>35</v>
      </c>
      <c r="AX1996" s="12" t="s">
        <v>78</v>
      </c>
      <c r="AY1996" s="231" t="s">
        <v>141</v>
      </c>
    </row>
    <row r="1997" s="1" customFormat="1" ht="14.4" customHeight="1">
      <c r="B1997" s="37"/>
      <c r="C1997" s="254" t="s">
        <v>1827</v>
      </c>
      <c r="D1997" s="254" t="s">
        <v>298</v>
      </c>
      <c r="E1997" s="255" t="s">
        <v>1828</v>
      </c>
      <c r="F1997" s="256" t="s">
        <v>1829</v>
      </c>
      <c r="G1997" s="257" t="s">
        <v>237</v>
      </c>
      <c r="H1997" s="258">
        <v>2.3999999999999999</v>
      </c>
      <c r="I1997" s="259"/>
      <c r="J1997" s="260">
        <f>ROUND(I1997*H1997,2)</f>
        <v>0</v>
      </c>
      <c r="K1997" s="256" t="s">
        <v>147</v>
      </c>
      <c r="L1997" s="261"/>
      <c r="M1997" s="262" t="s">
        <v>1</v>
      </c>
      <c r="N1997" s="263" t="s">
        <v>44</v>
      </c>
      <c r="O1997" s="78"/>
      <c r="P1997" s="207">
        <f>O1997*H1997</f>
        <v>0</v>
      </c>
      <c r="Q1997" s="207">
        <v>0.022950000000000002</v>
      </c>
      <c r="R1997" s="207">
        <f>Q1997*H1997</f>
        <v>0.055080000000000004</v>
      </c>
      <c r="S1997" s="207">
        <v>0</v>
      </c>
      <c r="T1997" s="208">
        <f>S1997*H1997</f>
        <v>0</v>
      </c>
      <c r="AR1997" s="16" t="s">
        <v>422</v>
      </c>
      <c r="AT1997" s="16" t="s">
        <v>298</v>
      </c>
      <c r="AU1997" s="16" t="s">
        <v>80</v>
      </c>
      <c r="AY1997" s="16" t="s">
        <v>141</v>
      </c>
      <c r="BE1997" s="209">
        <f>IF(N1997="základní",J1997,0)</f>
        <v>0</v>
      </c>
      <c r="BF1997" s="209">
        <f>IF(N1997="snížená",J1997,0)</f>
        <v>0</v>
      </c>
      <c r="BG1997" s="209">
        <f>IF(N1997="zákl. přenesená",J1997,0)</f>
        <v>0</v>
      </c>
      <c r="BH1997" s="209">
        <f>IF(N1997="sníž. přenesená",J1997,0)</f>
        <v>0</v>
      </c>
      <c r="BI1997" s="209">
        <f>IF(N1997="nulová",J1997,0)</f>
        <v>0</v>
      </c>
      <c r="BJ1997" s="16" t="s">
        <v>78</v>
      </c>
      <c r="BK1997" s="209">
        <f>ROUND(I1997*H1997,2)</f>
        <v>0</v>
      </c>
      <c r="BL1997" s="16" t="s">
        <v>285</v>
      </c>
      <c r="BM1997" s="16" t="s">
        <v>1830</v>
      </c>
    </row>
    <row r="1998" s="11" customFormat="1">
      <c r="B1998" s="210"/>
      <c r="C1998" s="211"/>
      <c r="D1998" s="212" t="s">
        <v>150</v>
      </c>
      <c r="E1998" s="213" t="s">
        <v>1</v>
      </c>
      <c r="F1998" s="214" t="s">
        <v>361</v>
      </c>
      <c r="G1998" s="211"/>
      <c r="H1998" s="213" t="s">
        <v>1</v>
      </c>
      <c r="I1998" s="215"/>
      <c r="J1998" s="211"/>
      <c r="K1998" s="211"/>
      <c r="L1998" s="216"/>
      <c r="M1998" s="217"/>
      <c r="N1998" s="218"/>
      <c r="O1998" s="218"/>
      <c r="P1998" s="218"/>
      <c r="Q1998" s="218"/>
      <c r="R1998" s="218"/>
      <c r="S1998" s="218"/>
      <c r="T1998" s="219"/>
      <c r="AT1998" s="220" t="s">
        <v>150</v>
      </c>
      <c r="AU1998" s="220" t="s">
        <v>80</v>
      </c>
      <c r="AV1998" s="11" t="s">
        <v>78</v>
      </c>
      <c r="AW1998" s="11" t="s">
        <v>35</v>
      </c>
      <c r="AX1998" s="11" t="s">
        <v>73</v>
      </c>
      <c r="AY1998" s="220" t="s">
        <v>141</v>
      </c>
    </row>
    <row r="1999" s="11" customFormat="1">
      <c r="B1999" s="210"/>
      <c r="C1999" s="211"/>
      <c r="D1999" s="212" t="s">
        <v>150</v>
      </c>
      <c r="E1999" s="213" t="s">
        <v>1</v>
      </c>
      <c r="F1999" s="214" t="s">
        <v>362</v>
      </c>
      <c r="G1999" s="211"/>
      <c r="H1999" s="213" t="s">
        <v>1</v>
      </c>
      <c r="I1999" s="215"/>
      <c r="J1999" s="211"/>
      <c r="K1999" s="211"/>
      <c r="L1999" s="216"/>
      <c r="M1999" s="217"/>
      <c r="N1999" s="218"/>
      <c r="O1999" s="218"/>
      <c r="P1999" s="218"/>
      <c r="Q1999" s="218"/>
      <c r="R1999" s="218"/>
      <c r="S1999" s="218"/>
      <c r="T1999" s="219"/>
      <c r="AT1999" s="220" t="s">
        <v>150</v>
      </c>
      <c r="AU1999" s="220" t="s">
        <v>80</v>
      </c>
      <c r="AV1999" s="11" t="s">
        <v>78</v>
      </c>
      <c r="AW1999" s="11" t="s">
        <v>35</v>
      </c>
      <c r="AX1999" s="11" t="s">
        <v>73</v>
      </c>
      <c r="AY1999" s="220" t="s">
        <v>141</v>
      </c>
    </row>
    <row r="2000" s="11" customFormat="1">
      <c r="B2000" s="210"/>
      <c r="C2000" s="211"/>
      <c r="D2000" s="212" t="s">
        <v>150</v>
      </c>
      <c r="E2000" s="213" t="s">
        <v>1</v>
      </c>
      <c r="F2000" s="214" t="s">
        <v>337</v>
      </c>
      <c r="G2000" s="211"/>
      <c r="H2000" s="213" t="s">
        <v>1</v>
      </c>
      <c r="I2000" s="215"/>
      <c r="J2000" s="211"/>
      <c r="K2000" s="211"/>
      <c r="L2000" s="216"/>
      <c r="M2000" s="217"/>
      <c r="N2000" s="218"/>
      <c r="O2000" s="218"/>
      <c r="P2000" s="218"/>
      <c r="Q2000" s="218"/>
      <c r="R2000" s="218"/>
      <c r="S2000" s="218"/>
      <c r="T2000" s="219"/>
      <c r="AT2000" s="220" t="s">
        <v>150</v>
      </c>
      <c r="AU2000" s="220" t="s">
        <v>80</v>
      </c>
      <c r="AV2000" s="11" t="s">
        <v>78</v>
      </c>
      <c r="AW2000" s="11" t="s">
        <v>35</v>
      </c>
      <c r="AX2000" s="11" t="s">
        <v>73</v>
      </c>
      <c r="AY2000" s="220" t="s">
        <v>141</v>
      </c>
    </row>
    <row r="2001" s="11" customFormat="1">
      <c r="B2001" s="210"/>
      <c r="C2001" s="211"/>
      <c r="D2001" s="212" t="s">
        <v>150</v>
      </c>
      <c r="E2001" s="213" t="s">
        <v>1</v>
      </c>
      <c r="F2001" s="214" t="s">
        <v>992</v>
      </c>
      <c r="G2001" s="211"/>
      <c r="H2001" s="213" t="s">
        <v>1</v>
      </c>
      <c r="I2001" s="215"/>
      <c r="J2001" s="211"/>
      <c r="K2001" s="211"/>
      <c r="L2001" s="216"/>
      <c r="M2001" s="217"/>
      <c r="N2001" s="218"/>
      <c r="O2001" s="218"/>
      <c r="P2001" s="218"/>
      <c r="Q2001" s="218"/>
      <c r="R2001" s="218"/>
      <c r="S2001" s="218"/>
      <c r="T2001" s="219"/>
      <c r="AT2001" s="220" t="s">
        <v>150</v>
      </c>
      <c r="AU2001" s="220" t="s">
        <v>80</v>
      </c>
      <c r="AV2001" s="11" t="s">
        <v>78</v>
      </c>
      <c r="AW2001" s="11" t="s">
        <v>35</v>
      </c>
      <c r="AX2001" s="11" t="s">
        <v>73</v>
      </c>
      <c r="AY2001" s="220" t="s">
        <v>141</v>
      </c>
    </row>
    <row r="2002" s="12" customFormat="1">
      <c r="B2002" s="221"/>
      <c r="C2002" s="222"/>
      <c r="D2002" s="212" t="s">
        <v>150</v>
      </c>
      <c r="E2002" s="223" t="s">
        <v>1</v>
      </c>
      <c r="F2002" s="224" t="s">
        <v>1831</v>
      </c>
      <c r="G2002" s="222"/>
      <c r="H2002" s="225">
        <v>2.3999999999999999</v>
      </c>
      <c r="I2002" s="226"/>
      <c r="J2002" s="222"/>
      <c r="K2002" s="222"/>
      <c r="L2002" s="227"/>
      <c r="M2002" s="228"/>
      <c r="N2002" s="229"/>
      <c r="O2002" s="229"/>
      <c r="P2002" s="229"/>
      <c r="Q2002" s="229"/>
      <c r="R2002" s="229"/>
      <c r="S2002" s="229"/>
      <c r="T2002" s="230"/>
      <c r="AT2002" s="231" t="s">
        <v>150</v>
      </c>
      <c r="AU2002" s="231" t="s">
        <v>80</v>
      </c>
      <c r="AV2002" s="12" t="s">
        <v>80</v>
      </c>
      <c r="AW2002" s="12" t="s">
        <v>35</v>
      </c>
      <c r="AX2002" s="12" t="s">
        <v>78</v>
      </c>
      <c r="AY2002" s="231" t="s">
        <v>141</v>
      </c>
    </row>
    <row r="2003" s="1" customFormat="1" ht="14.4" customHeight="1">
      <c r="B2003" s="37"/>
      <c r="C2003" s="198" t="s">
        <v>1832</v>
      </c>
      <c r="D2003" s="198" t="s">
        <v>143</v>
      </c>
      <c r="E2003" s="199" t="s">
        <v>1833</v>
      </c>
      <c r="F2003" s="200" t="s">
        <v>1834</v>
      </c>
      <c r="G2003" s="201" t="s">
        <v>479</v>
      </c>
      <c r="H2003" s="202">
        <v>1</v>
      </c>
      <c r="I2003" s="203"/>
      <c r="J2003" s="204">
        <f>ROUND(I2003*H2003,2)</f>
        <v>0</v>
      </c>
      <c r="K2003" s="200" t="s">
        <v>147</v>
      </c>
      <c r="L2003" s="42"/>
      <c r="M2003" s="205" t="s">
        <v>1</v>
      </c>
      <c r="N2003" s="206" t="s">
        <v>44</v>
      </c>
      <c r="O2003" s="78"/>
      <c r="P2003" s="207">
        <f>O2003*H2003</f>
        <v>0</v>
      </c>
      <c r="Q2003" s="207">
        <v>0</v>
      </c>
      <c r="R2003" s="207">
        <f>Q2003*H2003</f>
        <v>0</v>
      </c>
      <c r="S2003" s="207">
        <v>0</v>
      </c>
      <c r="T2003" s="208">
        <f>S2003*H2003</f>
        <v>0</v>
      </c>
      <c r="AR2003" s="16" t="s">
        <v>285</v>
      </c>
      <c r="AT2003" s="16" t="s">
        <v>143</v>
      </c>
      <c r="AU2003" s="16" t="s">
        <v>80</v>
      </c>
      <c r="AY2003" s="16" t="s">
        <v>141</v>
      </c>
      <c r="BE2003" s="209">
        <f>IF(N2003="základní",J2003,0)</f>
        <v>0</v>
      </c>
      <c r="BF2003" s="209">
        <f>IF(N2003="snížená",J2003,0)</f>
        <v>0</v>
      </c>
      <c r="BG2003" s="209">
        <f>IF(N2003="zákl. přenesená",J2003,0)</f>
        <v>0</v>
      </c>
      <c r="BH2003" s="209">
        <f>IF(N2003="sníž. přenesená",J2003,0)</f>
        <v>0</v>
      </c>
      <c r="BI2003" s="209">
        <f>IF(N2003="nulová",J2003,0)</f>
        <v>0</v>
      </c>
      <c r="BJ2003" s="16" t="s">
        <v>78</v>
      </c>
      <c r="BK2003" s="209">
        <f>ROUND(I2003*H2003,2)</f>
        <v>0</v>
      </c>
      <c r="BL2003" s="16" t="s">
        <v>285</v>
      </c>
      <c r="BM2003" s="16" t="s">
        <v>1835</v>
      </c>
    </row>
    <row r="2004" s="11" customFormat="1">
      <c r="B2004" s="210"/>
      <c r="C2004" s="211"/>
      <c r="D2004" s="212" t="s">
        <v>150</v>
      </c>
      <c r="E2004" s="213" t="s">
        <v>1</v>
      </c>
      <c r="F2004" s="214" t="s">
        <v>361</v>
      </c>
      <c r="G2004" s="211"/>
      <c r="H2004" s="213" t="s">
        <v>1</v>
      </c>
      <c r="I2004" s="215"/>
      <c r="J2004" s="211"/>
      <c r="K2004" s="211"/>
      <c r="L2004" s="216"/>
      <c r="M2004" s="217"/>
      <c r="N2004" s="218"/>
      <c r="O2004" s="218"/>
      <c r="P2004" s="218"/>
      <c r="Q2004" s="218"/>
      <c r="R2004" s="218"/>
      <c r="S2004" s="218"/>
      <c r="T2004" s="219"/>
      <c r="AT2004" s="220" t="s">
        <v>150</v>
      </c>
      <c r="AU2004" s="220" t="s">
        <v>80</v>
      </c>
      <c r="AV2004" s="11" t="s">
        <v>78</v>
      </c>
      <c r="AW2004" s="11" t="s">
        <v>35</v>
      </c>
      <c r="AX2004" s="11" t="s">
        <v>73</v>
      </c>
      <c r="AY2004" s="220" t="s">
        <v>141</v>
      </c>
    </row>
    <row r="2005" s="11" customFormat="1">
      <c r="B2005" s="210"/>
      <c r="C2005" s="211"/>
      <c r="D2005" s="212" t="s">
        <v>150</v>
      </c>
      <c r="E2005" s="213" t="s">
        <v>1</v>
      </c>
      <c r="F2005" s="214" t="s">
        <v>362</v>
      </c>
      <c r="G2005" s="211"/>
      <c r="H2005" s="213" t="s">
        <v>1</v>
      </c>
      <c r="I2005" s="215"/>
      <c r="J2005" s="211"/>
      <c r="K2005" s="211"/>
      <c r="L2005" s="216"/>
      <c r="M2005" s="217"/>
      <c r="N2005" s="218"/>
      <c r="O2005" s="218"/>
      <c r="P2005" s="218"/>
      <c r="Q2005" s="218"/>
      <c r="R2005" s="218"/>
      <c r="S2005" s="218"/>
      <c r="T2005" s="219"/>
      <c r="AT2005" s="220" t="s">
        <v>150</v>
      </c>
      <c r="AU2005" s="220" t="s">
        <v>80</v>
      </c>
      <c r="AV2005" s="11" t="s">
        <v>78</v>
      </c>
      <c r="AW2005" s="11" t="s">
        <v>35</v>
      </c>
      <c r="AX2005" s="11" t="s">
        <v>73</v>
      </c>
      <c r="AY2005" s="220" t="s">
        <v>141</v>
      </c>
    </row>
    <row r="2006" s="11" customFormat="1">
      <c r="B2006" s="210"/>
      <c r="C2006" s="211"/>
      <c r="D2006" s="212" t="s">
        <v>150</v>
      </c>
      <c r="E2006" s="213" t="s">
        <v>1</v>
      </c>
      <c r="F2006" s="214" t="s">
        <v>337</v>
      </c>
      <c r="G2006" s="211"/>
      <c r="H2006" s="213" t="s">
        <v>1</v>
      </c>
      <c r="I2006" s="215"/>
      <c r="J2006" s="211"/>
      <c r="K2006" s="211"/>
      <c r="L2006" s="216"/>
      <c r="M2006" s="217"/>
      <c r="N2006" s="218"/>
      <c r="O2006" s="218"/>
      <c r="P2006" s="218"/>
      <c r="Q2006" s="218"/>
      <c r="R2006" s="218"/>
      <c r="S2006" s="218"/>
      <c r="T2006" s="219"/>
      <c r="AT2006" s="220" t="s">
        <v>150</v>
      </c>
      <c r="AU2006" s="220" t="s">
        <v>80</v>
      </c>
      <c r="AV2006" s="11" t="s">
        <v>78</v>
      </c>
      <c r="AW2006" s="11" t="s">
        <v>35</v>
      </c>
      <c r="AX2006" s="11" t="s">
        <v>73</v>
      </c>
      <c r="AY2006" s="220" t="s">
        <v>141</v>
      </c>
    </row>
    <row r="2007" s="11" customFormat="1">
      <c r="B2007" s="210"/>
      <c r="C2007" s="211"/>
      <c r="D2007" s="212" t="s">
        <v>150</v>
      </c>
      <c r="E2007" s="213" t="s">
        <v>1</v>
      </c>
      <c r="F2007" s="214" t="s">
        <v>992</v>
      </c>
      <c r="G2007" s="211"/>
      <c r="H2007" s="213" t="s">
        <v>1</v>
      </c>
      <c r="I2007" s="215"/>
      <c r="J2007" s="211"/>
      <c r="K2007" s="211"/>
      <c r="L2007" s="216"/>
      <c r="M2007" s="217"/>
      <c r="N2007" s="218"/>
      <c r="O2007" s="218"/>
      <c r="P2007" s="218"/>
      <c r="Q2007" s="218"/>
      <c r="R2007" s="218"/>
      <c r="S2007" s="218"/>
      <c r="T2007" s="219"/>
      <c r="AT2007" s="220" t="s">
        <v>150</v>
      </c>
      <c r="AU2007" s="220" t="s">
        <v>80</v>
      </c>
      <c r="AV2007" s="11" t="s">
        <v>78</v>
      </c>
      <c r="AW2007" s="11" t="s">
        <v>35</v>
      </c>
      <c r="AX2007" s="11" t="s">
        <v>73</v>
      </c>
      <c r="AY2007" s="220" t="s">
        <v>141</v>
      </c>
    </row>
    <row r="2008" s="11" customFormat="1">
      <c r="B2008" s="210"/>
      <c r="C2008" s="211"/>
      <c r="D2008" s="212" t="s">
        <v>150</v>
      </c>
      <c r="E2008" s="213" t="s">
        <v>1</v>
      </c>
      <c r="F2008" s="214" t="s">
        <v>1836</v>
      </c>
      <c r="G2008" s="211"/>
      <c r="H2008" s="213" t="s">
        <v>1</v>
      </c>
      <c r="I2008" s="215"/>
      <c r="J2008" s="211"/>
      <c r="K2008" s="211"/>
      <c r="L2008" s="216"/>
      <c r="M2008" s="217"/>
      <c r="N2008" s="218"/>
      <c r="O2008" s="218"/>
      <c r="P2008" s="218"/>
      <c r="Q2008" s="218"/>
      <c r="R2008" s="218"/>
      <c r="S2008" s="218"/>
      <c r="T2008" s="219"/>
      <c r="AT2008" s="220" t="s">
        <v>150</v>
      </c>
      <c r="AU2008" s="220" t="s">
        <v>80</v>
      </c>
      <c r="AV2008" s="11" t="s">
        <v>78</v>
      </c>
      <c r="AW2008" s="11" t="s">
        <v>35</v>
      </c>
      <c r="AX2008" s="11" t="s">
        <v>73</v>
      </c>
      <c r="AY2008" s="220" t="s">
        <v>141</v>
      </c>
    </row>
    <row r="2009" s="12" customFormat="1">
      <c r="B2009" s="221"/>
      <c r="C2009" s="222"/>
      <c r="D2009" s="212" t="s">
        <v>150</v>
      </c>
      <c r="E2009" s="223" t="s">
        <v>1</v>
      </c>
      <c r="F2009" s="224" t="s">
        <v>1837</v>
      </c>
      <c r="G2009" s="222"/>
      <c r="H2009" s="225">
        <v>1</v>
      </c>
      <c r="I2009" s="226"/>
      <c r="J2009" s="222"/>
      <c r="K2009" s="222"/>
      <c r="L2009" s="227"/>
      <c r="M2009" s="228"/>
      <c r="N2009" s="229"/>
      <c r="O2009" s="229"/>
      <c r="P2009" s="229"/>
      <c r="Q2009" s="229"/>
      <c r="R2009" s="229"/>
      <c r="S2009" s="229"/>
      <c r="T2009" s="230"/>
      <c r="AT2009" s="231" t="s">
        <v>150</v>
      </c>
      <c r="AU2009" s="231" t="s">
        <v>80</v>
      </c>
      <c r="AV2009" s="12" t="s">
        <v>80</v>
      </c>
      <c r="AW2009" s="12" t="s">
        <v>35</v>
      </c>
      <c r="AX2009" s="12" t="s">
        <v>73</v>
      </c>
      <c r="AY2009" s="231" t="s">
        <v>141</v>
      </c>
    </row>
    <row r="2010" s="12" customFormat="1">
      <c r="B2010" s="221"/>
      <c r="C2010" s="222"/>
      <c r="D2010" s="212" t="s">
        <v>150</v>
      </c>
      <c r="E2010" s="223" t="s">
        <v>1</v>
      </c>
      <c r="F2010" s="224" t="s">
        <v>1838</v>
      </c>
      <c r="G2010" s="222"/>
      <c r="H2010" s="225">
        <v>1</v>
      </c>
      <c r="I2010" s="226"/>
      <c r="J2010" s="222"/>
      <c r="K2010" s="222"/>
      <c r="L2010" s="227"/>
      <c r="M2010" s="228"/>
      <c r="N2010" s="229"/>
      <c r="O2010" s="229"/>
      <c r="P2010" s="229"/>
      <c r="Q2010" s="229"/>
      <c r="R2010" s="229"/>
      <c r="S2010" s="229"/>
      <c r="T2010" s="230"/>
      <c r="AT2010" s="231" t="s">
        <v>150</v>
      </c>
      <c r="AU2010" s="231" t="s">
        <v>80</v>
      </c>
      <c r="AV2010" s="12" t="s">
        <v>80</v>
      </c>
      <c r="AW2010" s="12" t="s">
        <v>35</v>
      </c>
      <c r="AX2010" s="12" t="s">
        <v>78</v>
      </c>
      <c r="AY2010" s="231" t="s">
        <v>141</v>
      </c>
    </row>
    <row r="2011" s="1" customFormat="1" ht="14.4" customHeight="1">
      <c r="B2011" s="37"/>
      <c r="C2011" s="198" t="s">
        <v>1839</v>
      </c>
      <c r="D2011" s="198" t="s">
        <v>143</v>
      </c>
      <c r="E2011" s="199" t="s">
        <v>1840</v>
      </c>
      <c r="F2011" s="200" t="s">
        <v>1841</v>
      </c>
      <c r="G2011" s="201" t="s">
        <v>479</v>
      </c>
      <c r="H2011" s="202">
        <v>1</v>
      </c>
      <c r="I2011" s="203"/>
      <c r="J2011" s="204">
        <f>ROUND(I2011*H2011,2)</f>
        <v>0</v>
      </c>
      <c r="K2011" s="200" t="s">
        <v>147</v>
      </c>
      <c r="L2011" s="42"/>
      <c r="M2011" s="205" t="s">
        <v>1</v>
      </c>
      <c r="N2011" s="206" t="s">
        <v>44</v>
      </c>
      <c r="O2011" s="78"/>
      <c r="P2011" s="207">
        <f>O2011*H2011</f>
        <v>0</v>
      </c>
      <c r="Q2011" s="207">
        <v>8.0000000000000007E-05</v>
      </c>
      <c r="R2011" s="207">
        <f>Q2011*H2011</f>
        <v>8.0000000000000007E-05</v>
      </c>
      <c r="S2011" s="207">
        <v>0</v>
      </c>
      <c r="T2011" s="208">
        <f>S2011*H2011</f>
        <v>0</v>
      </c>
      <c r="AR2011" s="16" t="s">
        <v>285</v>
      </c>
      <c r="AT2011" s="16" t="s">
        <v>143</v>
      </c>
      <c r="AU2011" s="16" t="s">
        <v>80</v>
      </c>
      <c r="AY2011" s="16" t="s">
        <v>141</v>
      </c>
      <c r="BE2011" s="209">
        <f>IF(N2011="základní",J2011,0)</f>
        <v>0</v>
      </c>
      <c r="BF2011" s="209">
        <f>IF(N2011="snížená",J2011,0)</f>
        <v>0</v>
      </c>
      <c r="BG2011" s="209">
        <f>IF(N2011="zákl. přenesená",J2011,0)</f>
        <v>0</v>
      </c>
      <c r="BH2011" s="209">
        <f>IF(N2011="sníž. přenesená",J2011,0)</f>
        <v>0</v>
      </c>
      <c r="BI2011" s="209">
        <f>IF(N2011="nulová",J2011,0)</f>
        <v>0</v>
      </c>
      <c r="BJ2011" s="16" t="s">
        <v>78</v>
      </c>
      <c r="BK2011" s="209">
        <f>ROUND(I2011*H2011,2)</f>
        <v>0</v>
      </c>
      <c r="BL2011" s="16" t="s">
        <v>285</v>
      </c>
      <c r="BM2011" s="16" t="s">
        <v>1842</v>
      </c>
    </row>
    <row r="2012" s="11" customFormat="1">
      <c r="B2012" s="210"/>
      <c r="C2012" s="211"/>
      <c r="D2012" s="212" t="s">
        <v>150</v>
      </c>
      <c r="E2012" s="213" t="s">
        <v>1</v>
      </c>
      <c r="F2012" s="214" t="s">
        <v>361</v>
      </c>
      <c r="G2012" s="211"/>
      <c r="H2012" s="213" t="s">
        <v>1</v>
      </c>
      <c r="I2012" s="215"/>
      <c r="J2012" s="211"/>
      <c r="K2012" s="211"/>
      <c r="L2012" s="216"/>
      <c r="M2012" s="217"/>
      <c r="N2012" s="218"/>
      <c r="O2012" s="218"/>
      <c r="P2012" s="218"/>
      <c r="Q2012" s="218"/>
      <c r="R2012" s="218"/>
      <c r="S2012" s="218"/>
      <c r="T2012" s="219"/>
      <c r="AT2012" s="220" t="s">
        <v>150</v>
      </c>
      <c r="AU2012" s="220" t="s">
        <v>80</v>
      </c>
      <c r="AV2012" s="11" t="s">
        <v>78</v>
      </c>
      <c r="AW2012" s="11" t="s">
        <v>35</v>
      </c>
      <c r="AX2012" s="11" t="s">
        <v>73</v>
      </c>
      <c r="AY2012" s="220" t="s">
        <v>141</v>
      </c>
    </row>
    <row r="2013" s="11" customFormat="1">
      <c r="B2013" s="210"/>
      <c r="C2013" s="211"/>
      <c r="D2013" s="212" t="s">
        <v>150</v>
      </c>
      <c r="E2013" s="213" t="s">
        <v>1</v>
      </c>
      <c r="F2013" s="214" t="s">
        <v>362</v>
      </c>
      <c r="G2013" s="211"/>
      <c r="H2013" s="213" t="s">
        <v>1</v>
      </c>
      <c r="I2013" s="215"/>
      <c r="J2013" s="211"/>
      <c r="K2013" s="211"/>
      <c r="L2013" s="216"/>
      <c r="M2013" s="217"/>
      <c r="N2013" s="218"/>
      <c r="O2013" s="218"/>
      <c r="P2013" s="218"/>
      <c r="Q2013" s="218"/>
      <c r="R2013" s="218"/>
      <c r="S2013" s="218"/>
      <c r="T2013" s="219"/>
      <c r="AT2013" s="220" t="s">
        <v>150</v>
      </c>
      <c r="AU2013" s="220" t="s">
        <v>80</v>
      </c>
      <c r="AV2013" s="11" t="s">
        <v>78</v>
      </c>
      <c r="AW2013" s="11" t="s">
        <v>35</v>
      </c>
      <c r="AX2013" s="11" t="s">
        <v>73</v>
      </c>
      <c r="AY2013" s="220" t="s">
        <v>141</v>
      </c>
    </row>
    <row r="2014" s="11" customFormat="1">
      <c r="B2014" s="210"/>
      <c r="C2014" s="211"/>
      <c r="D2014" s="212" t="s">
        <v>150</v>
      </c>
      <c r="E2014" s="213" t="s">
        <v>1</v>
      </c>
      <c r="F2014" s="214" t="s">
        <v>337</v>
      </c>
      <c r="G2014" s="211"/>
      <c r="H2014" s="213" t="s">
        <v>1</v>
      </c>
      <c r="I2014" s="215"/>
      <c r="J2014" s="211"/>
      <c r="K2014" s="211"/>
      <c r="L2014" s="216"/>
      <c r="M2014" s="217"/>
      <c r="N2014" s="218"/>
      <c r="O2014" s="218"/>
      <c r="P2014" s="218"/>
      <c r="Q2014" s="218"/>
      <c r="R2014" s="218"/>
      <c r="S2014" s="218"/>
      <c r="T2014" s="219"/>
      <c r="AT2014" s="220" t="s">
        <v>150</v>
      </c>
      <c r="AU2014" s="220" t="s">
        <v>80</v>
      </c>
      <c r="AV2014" s="11" t="s">
        <v>78</v>
      </c>
      <c r="AW2014" s="11" t="s">
        <v>35</v>
      </c>
      <c r="AX2014" s="11" t="s">
        <v>73</v>
      </c>
      <c r="AY2014" s="220" t="s">
        <v>141</v>
      </c>
    </row>
    <row r="2015" s="11" customFormat="1">
      <c r="B2015" s="210"/>
      <c r="C2015" s="211"/>
      <c r="D2015" s="212" t="s">
        <v>150</v>
      </c>
      <c r="E2015" s="213" t="s">
        <v>1</v>
      </c>
      <c r="F2015" s="214" t="s">
        <v>992</v>
      </c>
      <c r="G2015" s="211"/>
      <c r="H2015" s="213" t="s">
        <v>1</v>
      </c>
      <c r="I2015" s="215"/>
      <c r="J2015" s="211"/>
      <c r="K2015" s="211"/>
      <c r="L2015" s="216"/>
      <c r="M2015" s="217"/>
      <c r="N2015" s="218"/>
      <c r="O2015" s="218"/>
      <c r="P2015" s="218"/>
      <c r="Q2015" s="218"/>
      <c r="R2015" s="218"/>
      <c r="S2015" s="218"/>
      <c r="T2015" s="219"/>
      <c r="AT2015" s="220" t="s">
        <v>150</v>
      </c>
      <c r="AU2015" s="220" t="s">
        <v>80</v>
      </c>
      <c r="AV2015" s="11" t="s">
        <v>78</v>
      </c>
      <c r="AW2015" s="11" t="s">
        <v>35</v>
      </c>
      <c r="AX2015" s="11" t="s">
        <v>73</v>
      </c>
      <c r="AY2015" s="220" t="s">
        <v>141</v>
      </c>
    </row>
    <row r="2016" s="11" customFormat="1">
      <c r="B2016" s="210"/>
      <c r="C2016" s="211"/>
      <c r="D2016" s="212" t="s">
        <v>150</v>
      </c>
      <c r="E2016" s="213" t="s">
        <v>1</v>
      </c>
      <c r="F2016" s="214" t="s">
        <v>1836</v>
      </c>
      <c r="G2016" s="211"/>
      <c r="H2016" s="213" t="s">
        <v>1</v>
      </c>
      <c r="I2016" s="215"/>
      <c r="J2016" s="211"/>
      <c r="K2016" s="211"/>
      <c r="L2016" s="216"/>
      <c r="M2016" s="217"/>
      <c r="N2016" s="218"/>
      <c r="O2016" s="218"/>
      <c r="P2016" s="218"/>
      <c r="Q2016" s="218"/>
      <c r="R2016" s="218"/>
      <c r="S2016" s="218"/>
      <c r="T2016" s="219"/>
      <c r="AT2016" s="220" t="s">
        <v>150</v>
      </c>
      <c r="AU2016" s="220" t="s">
        <v>80</v>
      </c>
      <c r="AV2016" s="11" t="s">
        <v>78</v>
      </c>
      <c r="AW2016" s="11" t="s">
        <v>35</v>
      </c>
      <c r="AX2016" s="11" t="s">
        <v>73</v>
      </c>
      <c r="AY2016" s="220" t="s">
        <v>141</v>
      </c>
    </row>
    <row r="2017" s="12" customFormat="1">
      <c r="B2017" s="221"/>
      <c r="C2017" s="222"/>
      <c r="D2017" s="212" t="s">
        <v>150</v>
      </c>
      <c r="E2017" s="223" t="s">
        <v>1</v>
      </c>
      <c r="F2017" s="224" t="s">
        <v>1837</v>
      </c>
      <c r="G2017" s="222"/>
      <c r="H2017" s="225">
        <v>1</v>
      </c>
      <c r="I2017" s="226"/>
      <c r="J2017" s="222"/>
      <c r="K2017" s="222"/>
      <c r="L2017" s="227"/>
      <c r="M2017" s="228"/>
      <c r="N2017" s="229"/>
      <c r="O2017" s="229"/>
      <c r="P2017" s="229"/>
      <c r="Q2017" s="229"/>
      <c r="R2017" s="229"/>
      <c r="S2017" s="229"/>
      <c r="T2017" s="230"/>
      <c r="AT2017" s="231" t="s">
        <v>150</v>
      </c>
      <c r="AU2017" s="231" t="s">
        <v>80</v>
      </c>
      <c r="AV2017" s="12" t="s">
        <v>80</v>
      </c>
      <c r="AW2017" s="12" t="s">
        <v>35</v>
      </c>
      <c r="AX2017" s="12" t="s">
        <v>78</v>
      </c>
      <c r="AY2017" s="231" t="s">
        <v>141</v>
      </c>
    </row>
    <row r="2018" s="1" customFormat="1" ht="14.4" customHeight="1">
      <c r="B2018" s="37"/>
      <c r="C2018" s="198" t="s">
        <v>1843</v>
      </c>
      <c r="D2018" s="198" t="s">
        <v>143</v>
      </c>
      <c r="E2018" s="199" t="s">
        <v>1844</v>
      </c>
      <c r="F2018" s="200" t="s">
        <v>1845</v>
      </c>
      <c r="G2018" s="201" t="s">
        <v>479</v>
      </c>
      <c r="H2018" s="202">
        <v>1</v>
      </c>
      <c r="I2018" s="203"/>
      <c r="J2018" s="204">
        <f>ROUND(I2018*H2018,2)</f>
        <v>0</v>
      </c>
      <c r="K2018" s="200" t="s">
        <v>147</v>
      </c>
      <c r="L2018" s="42"/>
      <c r="M2018" s="205" t="s">
        <v>1</v>
      </c>
      <c r="N2018" s="206" t="s">
        <v>44</v>
      </c>
      <c r="O2018" s="78"/>
      <c r="P2018" s="207">
        <f>O2018*H2018</f>
        <v>0</v>
      </c>
      <c r="Q2018" s="207">
        <v>0</v>
      </c>
      <c r="R2018" s="207">
        <f>Q2018*H2018</f>
        <v>0</v>
      </c>
      <c r="S2018" s="207">
        <v>0</v>
      </c>
      <c r="T2018" s="208">
        <f>S2018*H2018</f>
        <v>0</v>
      </c>
      <c r="AR2018" s="16" t="s">
        <v>285</v>
      </c>
      <c r="AT2018" s="16" t="s">
        <v>143</v>
      </c>
      <c r="AU2018" s="16" t="s">
        <v>80</v>
      </c>
      <c r="AY2018" s="16" t="s">
        <v>141</v>
      </c>
      <c r="BE2018" s="209">
        <f>IF(N2018="základní",J2018,0)</f>
        <v>0</v>
      </c>
      <c r="BF2018" s="209">
        <f>IF(N2018="snížená",J2018,0)</f>
        <v>0</v>
      </c>
      <c r="BG2018" s="209">
        <f>IF(N2018="zákl. přenesená",J2018,0)</f>
        <v>0</v>
      </c>
      <c r="BH2018" s="209">
        <f>IF(N2018="sníž. přenesená",J2018,0)</f>
        <v>0</v>
      </c>
      <c r="BI2018" s="209">
        <f>IF(N2018="nulová",J2018,0)</f>
        <v>0</v>
      </c>
      <c r="BJ2018" s="16" t="s">
        <v>78</v>
      </c>
      <c r="BK2018" s="209">
        <f>ROUND(I2018*H2018,2)</f>
        <v>0</v>
      </c>
      <c r="BL2018" s="16" t="s">
        <v>285</v>
      </c>
      <c r="BM2018" s="16" t="s">
        <v>1846</v>
      </c>
    </row>
    <row r="2019" s="11" customFormat="1">
      <c r="B2019" s="210"/>
      <c r="C2019" s="211"/>
      <c r="D2019" s="212" t="s">
        <v>150</v>
      </c>
      <c r="E2019" s="213" t="s">
        <v>1</v>
      </c>
      <c r="F2019" s="214" t="s">
        <v>361</v>
      </c>
      <c r="G2019" s="211"/>
      <c r="H2019" s="213" t="s">
        <v>1</v>
      </c>
      <c r="I2019" s="215"/>
      <c r="J2019" s="211"/>
      <c r="K2019" s="211"/>
      <c r="L2019" s="216"/>
      <c r="M2019" s="217"/>
      <c r="N2019" s="218"/>
      <c r="O2019" s="218"/>
      <c r="P2019" s="218"/>
      <c r="Q2019" s="218"/>
      <c r="R2019" s="218"/>
      <c r="S2019" s="218"/>
      <c r="T2019" s="219"/>
      <c r="AT2019" s="220" t="s">
        <v>150</v>
      </c>
      <c r="AU2019" s="220" t="s">
        <v>80</v>
      </c>
      <c r="AV2019" s="11" t="s">
        <v>78</v>
      </c>
      <c r="AW2019" s="11" t="s">
        <v>35</v>
      </c>
      <c r="AX2019" s="11" t="s">
        <v>73</v>
      </c>
      <c r="AY2019" s="220" t="s">
        <v>141</v>
      </c>
    </row>
    <row r="2020" s="11" customFormat="1">
      <c r="B2020" s="210"/>
      <c r="C2020" s="211"/>
      <c r="D2020" s="212" t="s">
        <v>150</v>
      </c>
      <c r="E2020" s="213" t="s">
        <v>1</v>
      </c>
      <c r="F2020" s="214" t="s">
        <v>362</v>
      </c>
      <c r="G2020" s="211"/>
      <c r="H2020" s="213" t="s">
        <v>1</v>
      </c>
      <c r="I2020" s="215"/>
      <c r="J2020" s="211"/>
      <c r="K2020" s="211"/>
      <c r="L2020" s="216"/>
      <c r="M2020" s="217"/>
      <c r="N2020" s="218"/>
      <c r="O2020" s="218"/>
      <c r="P2020" s="218"/>
      <c r="Q2020" s="218"/>
      <c r="R2020" s="218"/>
      <c r="S2020" s="218"/>
      <c r="T2020" s="219"/>
      <c r="AT2020" s="220" t="s">
        <v>150</v>
      </c>
      <c r="AU2020" s="220" t="s">
        <v>80</v>
      </c>
      <c r="AV2020" s="11" t="s">
        <v>78</v>
      </c>
      <c r="AW2020" s="11" t="s">
        <v>35</v>
      </c>
      <c r="AX2020" s="11" t="s">
        <v>73</v>
      </c>
      <c r="AY2020" s="220" t="s">
        <v>141</v>
      </c>
    </row>
    <row r="2021" s="11" customFormat="1">
      <c r="B2021" s="210"/>
      <c r="C2021" s="211"/>
      <c r="D2021" s="212" t="s">
        <v>150</v>
      </c>
      <c r="E2021" s="213" t="s">
        <v>1</v>
      </c>
      <c r="F2021" s="214" t="s">
        <v>337</v>
      </c>
      <c r="G2021" s="211"/>
      <c r="H2021" s="213" t="s">
        <v>1</v>
      </c>
      <c r="I2021" s="215"/>
      <c r="J2021" s="211"/>
      <c r="K2021" s="211"/>
      <c r="L2021" s="216"/>
      <c r="M2021" s="217"/>
      <c r="N2021" s="218"/>
      <c r="O2021" s="218"/>
      <c r="P2021" s="218"/>
      <c r="Q2021" s="218"/>
      <c r="R2021" s="218"/>
      <c r="S2021" s="218"/>
      <c r="T2021" s="219"/>
      <c r="AT2021" s="220" t="s">
        <v>150</v>
      </c>
      <c r="AU2021" s="220" t="s">
        <v>80</v>
      </c>
      <c r="AV2021" s="11" t="s">
        <v>78</v>
      </c>
      <c r="AW2021" s="11" t="s">
        <v>35</v>
      </c>
      <c r="AX2021" s="11" t="s">
        <v>73</v>
      </c>
      <c r="AY2021" s="220" t="s">
        <v>141</v>
      </c>
    </row>
    <row r="2022" s="11" customFormat="1">
      <c r="B2022" s="210"/>
      <c r="C2022" s="211"/>
      <c r="D2022" s="212" t="s">
        <v>150</v>
      </c>
      <c r="E2022" s="213" t="s">
        <v>1</v>
      </c>
      <c r="F2022" s="214" t="s">
        <v>992</v>
      </c>
      <c r="G2022" s="211"/>
      <c r="H2022" s="213" t="s">
        <v>1</v>
      </c>
      <c r="I2022" s="215"/>
      <c r="J2022" s="211"/>
      <c r="K2022" s="211"/>
      <c r="L2022" s="216"/>
      <c r="M2022" s="217"/>
      <c r="N2022" s="218"/>
      <c r="O2022" s="218"/>
      <c r="P2022" s="218"/>
      <c r="Q2022" s="218"/>
      <c r="R2022" s="218"/>
      <c r="S2022" s="218"/>
      <c r="T2022" s="219"/>
      <c r="AT2022" s="220" t="s">
        <v>150</v>
      </c>
      <c r="AU2022" s="220" t="s">
        <v>80</v>
      </c>
      <c r="AV2022" s="11" t="s">
        <v>78</v>
      </c>
      <c r="AW2022" s="11" t="s">
        <v>35</v>
      </c>
      <c r="AX2022" s="11" t="s">
        <v>73</v>
      </c>
      <c r="AY2022" s="220" t="s">
        <v>141</v>
      </c>
    </row>
    <row r="2023" s="12" customFormat="1">
      <c r="B2023" s="221"/>
      <c r="C2023" s="222"/>
      <c r="D2023" s="212" t="s">
        <v>150</v>
      </c>
      <c r="E2023" s="223" t="s">
        <v>1</v>
      </c>
      <c r="F2023" s="224" t="s">
        <v>993</v>
      </c>
      <c r="G2023" s="222"/>
      <c r="H2023" s="225">
        <v>1</v>
      </c>
      <c r="I2023" s="226"/>
      <c r="J2023" s="222"/>
      <c r="K2023" s="222"/>
      <c r="L2023" s="227"/>
      <c r="M2023" s="228"/>
      <c r="N2023" s="229"/>
      <c r="O2023" s="229"/>
      <c r="P2023" s="229"/>
      <c r="Q2023" s="229"/>
      <c r="R2023" s="229"/>
      <c r="S2023" s="229"/>
      <c r="T2023" s="230"/>
      <c r="AT2023" s="231" t="s">
        <v>150</v>
      </c>
      <c r="AU2023" s="231" t="s">
        <v>80</v>
      </c>
      <c r="AV2023" s="12" t="s">
        <v>80</v>
      </c>
      <c r="AW2023" s="12" t="s">
        <v>35</v>
      </c>
      <c r="AX2023" s="12" t="s">
        <v>78</v>
      </c>
      <c r="AY2023" s="231" t="s">
        <v>141</v>
      </c>
    </row>
    <row r="2024" s="1" customFormat="1" ht="14.4" customHeight="1">
      <c r="B2024" s="37"/>
      <c r="C2024" s="254" t="s">
        <v>1847</v>
      </c>
      <c r="D2024" s="254" t="s">
        <v>298</v>
      </c>
      <c r="E2024" s="255" t="s">
        <v>1848</v>
      </c>
      <c r="F2024" s="256" t="s">
        <v>1849</v>
      </c>
      <c r="G2024" s="257" t="s">
        <v>237</v>
      </c>
      <c r="H2024" s="258">
        <v>3.6000000000000001</v>
      </c>
      <c r="I2024" s="259"/>
      <c r="J2024" s="260">
        <f>ROUND(I2024*H2024,2)</f>
        <v>0</v>
      </c>
      <c r="K2024" s="256" t="s">
        <v>147</v>
      </c>
      <c r="L2024" s="261"/>
      <c r="M2024" s="262" t="s">
        <v>1</v>
      </c>
      <c r="N2024" s="263" t="s">
        <v>44</v>
      </c>
      <c r="O2024" s="78"/>
      <c r="P2024" s="207">
        <f>O2024*H2024</f>
        <v>0</v>
      </c>
      <c r="Q2024" s="207">
        <v>0.0089999999999999993</v>
      </c>
      <c r="R2024" s="207">
        <f>Q2024*H2024</f>
        <v>0.032399999999999998</v>
      </c>
      <c r="S2024" s="207">
        <v>0</v>
      </c>
      <c r="T2024" s="208">
        <f>S2024*H2024</f>
        <v>0</v>
      </c>
      <c r="AR2024" s="16" t="s">
        <v>422</v>
      </c>
      <c r="AT2024" s="16" t="s">
        <v>298</v>
      </c>
      <c r="AU2024" s="16" t="s">
        <v>80</v>
      </c>
      <c r="AY2024" s="16" t="s">
        <v>141</v>
      </c>
      <c r="BE2024" s="209">
        <f>IF(N2024="základní",J2024,0)</f>
        <v>0</v>
      </c>
      <c r="BF2024" s="209">
        <f>IF(N2024="snížená",J2024,0)</f>
        <v>0</v>
      </c>
      <c r="BG2024" s="209">
        <f>IF(N2024="zákl. přenesená",J2024,0)</f>
        <v>0</v>
      </c>
      <c r="BH2024" s="209">
        <f>IF(N2024="sníž. přenesená",J2024,0)</f>
        <v>0</v>
      </c>
      <c r="BI2024" s="209">
        <f>IF(N2024="nulová",J2024,0)</f>
        <v>0</v>
      </c>
      <c r="BJ2024" s="16" t="s">
        <v>78</v>
      </c>
      <c r="BK2024" s="209">
        <f>ROUND(I2024*H2024,2)</f>
        <v>0</v>
      </c>
      <c r="BL2024" s="16" t="s">
        <v>285</v>
      </c>
      <c r="BM2024" s="16" t="s">
        <v>1850</v>
      </c>
    </row>
    <row r="2025" s="11" customFormat="1">
      <c r="B2025" s="210"/>
      <c r="C2025" s="211"/>
      <c r="D2025" s="212" t="s">
        <v>150</v>
      </c>
      <c r="E2025" s="213" t="s">
        <v>1</v>
      </c>
      <c r="F2025" s="214" t="s">
        <v>361</v>
      </c>
      <c r="G2025" s="211"/>
      <c r="H2025" s="213" t="s">
        <v>1</v>
      </c>
      <c r="I2025" s="215"/>
      <c r="J2025" s="211"/>
      <c r="K2025" s="211"/>
      <c r="L2025" s="216"/>
      <c r="M2025" s="217"/>
      <c r="N2025" s="218"/>
      <c r="O2025" s="218"/>
      <c r="P2025" s="218"/>
      <c r="Q2025" s="218"/>
      <c r="R2025" s="218"/>
      <c r="S2025" s="218"/>
      <c r="T2025" s="219"/>
      <c r="AT2025" s="220" t="s">
        <v>150</v>
      </c>
      <c r="AU2025" s="220" t="s">
        <v>80</v>
      </c>
      <c r="AV2025" s="11" t="s">
        <v>78</v>
      </c>
      <c r="AW2025" s="11" t="s">
        <v>35</v>
      </c>
      <c r="AX2025" s="11" t="s">
        <v>73</v>
      </c>
      <c r="AY2025" s="220" t="s">
        <v>141</v>
      </c>
    </row>
    <row r="2026" s="11" customFormat="1">
      <c r="B2026" s="210"/>
      <c r="C2026" s="211"/>
      <c r="D2026" s="212" t="s">
        <v>150</v>
      </c>
      <c r="E2026" s="213" t="s">
        <v>1</v>
      </c>
      <c r="F2026" s="214" t="s">
        <v>362</v>
      </c>
      <c r="G2026" s="211"/>
      <c r="H2026" s="213" t="s">
        <v>1</v>
      </c>
      <c r="I2026" s="215"/>
      <c r="J2026" s="211"/>
      <c r="K2026" s="211"/>
      <c r="L2026" s="216"/>
      <c r="M2026" s="217"/>
      <c r="N2026" s="218"/>
      <c r="O2026" s="218"/>
      <c r="P2026" s="218"/>
      <c r="Q2026" s="218"/>
      <c r="R2026" s="218"/>
      <c r="S2026" s="218"/>
      <c r="T2026" s="219"/>
      <c r="AT2026" s="220" t="s">
        <v>150</v>
      </c>
      <c r="AU2026" s="220" t="s">
        <v>80</v>
      </c>
      <c r="AV2026" s="11" t="s">
        <v>78</v>
      </c>
      <c r="AW2026" s="11" t="s">
        <v>35</v>
      </c>
      <c r="AX2026" s="11" t="s">
        <v>73</v>
      </c>
      <c r="AY2026" s="220" t="s">
        <v>141</v>
      </c>
    </row>
    <row r="2027" s="11" customFormat="1">
      <c r="B2027" s="210"/>
      <c r="C2027" s="211"/>
      <c r="D2027" s="212" t="s">
        <v>150</v>
      </c>
      <c r="E2027" s="213" t="s">
        <v>1</v>
      </c>
      <c r="F2027" s="214" t="s">
        <v>337</v>
      </c>
      <c r="G2027" s="211"/>
      <c r="H2027" s="213" t="s">
        <v>1</v>
      </c>
      <c r="I2027" s="215"/>
      <c r="J2027" s="211"/>
      <c r="K2027" s="211"/>
      <c r="L2027" s="216"/>
      <c r="M2027" s="217"/>
      <c r="N2027" s="218"/>
      <c r="O2027" s="218"/>
      <c r="P2027" s="218"/>
      <c r="Q2027" s="218"/>
      <c r="R2027" s="218"/>
      <c r="S2027" s="218"/>
      <c r="T2027" s="219"/>
      <c r="AT2027" s="220" t="s">
        <v>150</v>
      </c>
      <c r="AU2027" s="220" t="s">
        <v>80</v>
      </c>
      <c r="AV2027" s="11" t="s">
        <v>78</v>
      </c>
      <c r="AW2027" s="11" t="s">
        <v>35</v>
      </c>
      <c r="AX2027" s="11" t="s">
        <v>73</v>
      </c>
      <c r="AY2027" s="220" t="s">
        <v>141</v>
      </c>
    </row>
    <row r="2028" s="11" customFormat="1">
      <c r="B2028" s="210"/>
      <c r="C2028" s="211"/>
      <c r="D2028" s="212" t="s">
        <v>150</v>
      </c>
      <c r="E2028" s="213" t="s">
        <v>1</v>
      </c>
      <c r="F2028" s="214" t="s">
        <v>992</v>
      </c>
      <c r="G2028" s="211"/>
      <c r="H2028" s="213" t="s">
        <v>1</v>
      </c>
      <c r="I2028" s="215"/>
      <c r="J2028" s="211"/>
      <c r="K2028" s="211"/>
      <c r="L2028" s="216"/>
      <c r="M2028" s="217"/>
      <c r="N2028" s="218"/>
      <c r="O2028" s="218"/>
      <c r="P2028" s="218"/>
      <c r="Q2028" s="218"/>
      <c r="R2028" s="218"/>
      <c r="S2028" s="218"/>
      <c r="T2028" s="219"/>
      <c r="AT2028" s="220" t="s">
        <v>150</v>
      </c>
      <c r="AU2028" s="220" t="s">
        <v>80</v>
      </c>
      <c r="AV2028" s="11" t="s">
        <v>78</v>
      </c>
      <c r="AW2028" s="11" t="s">
        <v>35</v>
      </c>
      <c r="AX2028" s="11" t="s">
        <v>73</v>
      </c>
      <c r="AY2028" s="220" t="s">
        <v>141</v>
      </c>
    </row>
    <row r="2029" s="12" customFormat="1">
      <c r="B2029" s="221"/>
      <c r="C2029" s="222"/>
      <c r="D2029" s="212" t="s">
        <v>150</v>
      </c>
      <c r="E2029" s="223" t="s">
        <v>1</v>
      </c>
      <c r="F2029" s="224" t="s">
        <v>1851</v>
      </c>
      <c r="G2029" s="222"/>
      <c r="H2029" s="225">
        <v>3.6000000000000001</v>
      </c>
      <c r="I2029" s="226"/>
      <c r="J2029" s="222"/>
      <c r="K2029" s="222"/>
      <c r="L2029" s="227"/>
      <c r="M2029" s="228"/>
      <c r="N2029" s="229"/>
      <c r="O2029" s="229"/>
      <c r="P2029" s="229"/>
      <c r="Q2029" s="229"/>
      <c r="R2029" s="229"/>
      <c r="S2029" s="229"/>
      <c r="T2029" s="230"/>
      <c r="AT2029" s="231" t="s">
        <v>150</v>
      </c>
      <c r="AU2029" s="231" t="s">
        <v>80</v>
      </c>
      <c r="AV2029" s="12" t="s">
        <v>80</v>
      </c>
      <c r="AW2029" s="12" t="s">
        <v>35</v>
      </c>
      <c r="AX2029" s="12" t="s">
        <v>78</v>
      </c>
      <c r="AY2029" s="231" t="s">
        <v>141</v>
      </c>
    </row>
    <row r="2030" s="1" customFormat="1" ht="14.4" customHeight="1">
      <c r="B2030" s="37"/>
      <c r="C2030" s="198" t="s">
        <v>1852</v>
      </c>
      <c r="D2030" s="198" t="s">
        <v>143</v>
      </c>
      <c r="E2030" s="199" t="s">
        <v>1853</v>
      </c>
      <c r="F2030" s="200" t="s">
        <v>1854</v>
      </c>
      <c r="G2030" s="201" t="s">
        <v>430</v>
      </c>
      <c r="H2030" s="202">
        <v>5.2000000000000002</v>
      </c>
      <c r="I2030" s="203"/>
      <c r="J2030" s="204">
        <f>ROUND(I2030*H2030,2)</f>
        <v>0</v>
      </c>
      <c r="K2030" s="200" t="s">
        <v>147</v>
      </c>
      <c r="L2030" s="42"/>
      <c r="M2030" s="205" t="s">
        <v>1</v>
      </c>
      <c r="N2030" s="206" t="s">
        <v>44</v>
      </c>
      <c r="O2030" s="78"/>
      <c r="P2030" s="207">
        <f>O2030*H2030</f>
        <v>0</v>
      </c>
      <c r="Q2030" s="207">
        <v>0</v>
      </c>
      <c r="R2030" s="207">
        <f>Q2030*H2030</f>
        <v>0</v>
      </c>
      <c r="S2030" s="207">
        <v>0</v>
      </c>
      <c r="T2030" s="208">
        <f>S2030*H2030</f>
        <v>0</v>
      </c>
      <c r="AR2030" s="16" t="s">
        <v>285</v>
      </c>
      <c r="AT2030" s="16" t="s">
        <v>143</v>
      </c>
      <c r="AU2030" s="16" t="s">
        <v>80</v>
      </c>
      <c r="AY2030" s="16" t="s">
        <v>141</v>
      </c>
      <c r="BE2030" s="209">
        <f>IF(N2030="základní",J2030,0)</f>
        <v>0</v>
      </c>
      <c r="BF2030" s="209">
        <f>IF(N2030="snížená",J2030,0)</f>
        <v>0</v>
      </c>
      <c r="BG2030" s="209">
        <f>IF(N2030="zákl. přenesená",J2030,0)</f>
        <v>0</v>
      </c>
      <c r="BH2030" s="209">
        <f>IF(N2030="sníž. přenesená",J2030,0)</f>
        <v>0</v>
      </c>
      <c r="BI2030" s="209">
        <f>IF(N2030="nulová",J2030,0)</f>
        <v>0</v>
      </c>
      <c r="BJ2030" s="16" t="s">
        <v>78</v>
      </c>
      <c r="BK2030" s="209">
        <f>ROUND(I2030*H2030,2)</f>
        <v>0</v>
      </c>
      <c r="BL2030" s="16" t="s">
        <v>285</v>
      </c>
      <c r="BM2030" s="16" t="s">
        <v>1855</v>
      </c>
    </row>
    <row r="2031" s="11" customFormat="1">
      <c r="B2031" s="210"/>
      <c r="C2031" s="211"/>
      <c r="D2031" s="212" t="s">
        <v>150</v>
      </c>
      <c r="E2031" s="213" t="s">
        <v>1</v>
      </c>
      <c r="F2031" s="214" t="s">
        <v>361</v>
      </c>
      <c r="G2031" s="211"/>
      <c r="H2031" s="213" t="s">
        <v>1</v>
      </c>
      <c r="I2031" s="215"/>
      <c r="J2031" s="211"/>
      <c r="K2031" s="211"/>
      <c r="L2031" s="216"/>
      <c r="M2031" s="217"/>
      <c r="N2031" s="218"/>
      <c r="O2031" s="218"/>
      <c r="P2031" s="218"/>
      <c r="Q2031" s="218"/>
      <c r="R2031" s="218"/>
      <c r="S2031" s="218"/>
      <c r="T2031" s="219"/>
      <c r="AT2031" s="220" t="s">
        <v>150</v>
      </c>
      <c r="AU2031" s="220" t="s">
        <v>80</v>
      </c>
      <c r="AV2031" s="11" t="s">
        <v>78</v>
      </c>
      <c r="AW2031" s="11" t="s">
        <v>35</v>
      </c>
      <c r="AX2031" s="11" t="s">
        <v>73</v>
      </c>
      <c r="AY2031" s="220" t="s">
        <v>141</v>
      </c>
    </row>
    <row r="2032" s="11" customFormat="1">
      <c r="B2032" s="210"/>
      <c r="C2032" s="211"/>
      <c r="D2032" s="212" t="s">
        <v>150</v>
      </c>
      <c r="E2032" s="213" t="s">
        <v>1</v>
      </c>
      <c r="F2032" s="214" t="s">
        <v>362</v>
      </c>
      <c r="G2032" s="211"/>
      <c r="H2032" s="213" t="s">
        <v>1</v>
      </c>
      <c r="I2032" s="215"/>
      <c r="J2032" s="211"/>
      <c r="K2032" s="211"/>
      <c r="L2032" s="216"/>
      <c r="M2032" s="217"/>
      <c r="N2032" s="218"/>
      <c r="O2032" s="218"/>
      <c r="P2032" s="218"/>
      <c r="Q2032" s="218"/>
      <c r="R2032" s="218"/>
      <c r="S2032" s="218"/>
      <c r="T2032" s="219"/>
      <c r="AT2032" s="220" t="s">
        <v>150</v>
      </c>
      <c r="AU2032" s="220" t="s">
        <v>80</v>
      </c>
      <c r="AV2032" s="11" t="s">
        <v>78</v>
      </c>
      <c r="AW2032" s="11" t="s">
        <v>35</v>
      </c>
      <c r="AX2032" s="11" t="s">
        <v>73</v>
      </c>
      <c r="AY2032" s="220" t="s">
        <v>141</v>
      </c>
    </row>
    <row r="2033" s="11" customFormat="1">
      <c r="B2033" s="210"/>
      <c r="C2033" s="211"/>
      <c r="D2033" s="212" t="s">
        <v>150</v>
      </c>
      <c r="E2033" s="213" t="s">
        <v>1</v>
      </c>
      <c r="F2033" s="214" t="s">
        <v>337</v>
      </c>
      <c r="G2033" s="211"/>
      <c r="H2033" s="213" t="s">
        <v>1</v>
      </c>
      <c r="I2033" s="215"/>
      <c r="J2033" s="211"/>
      <c r="K2033" s="211"/>
      <c r="L2033" s="216"/>
      <c r="M2033" s="217"/>
      <c r="N2033" s="218"/>
      <c r="O2033" s="218"/>
      <c r="P2033" s="218"/>
      <c r="Q2033" s="218"/>
      <c r="R2033" s="218"/>
      <c r="S2033" s="218"/>
      <c r="T2033" s="219"/>
      <c r="AT2033" s="220" t="s">
        <v>150</v>
      </c>
      <c r="AU2033" s="220" t="s">
        <v>80</v>
      </c>
      <c r="AV2033" s="11" t="s">
        <v>78</v>
      </c>
      <c r="AW2033" s="11" t="s">
        <v>35</v>
      </c>
      <c r="AX2033" s="11" t="s">
        <v>73</v>
      </c>
      <c r="AY2033" s="220" t="s">
        <v>141</v>
      </c>
    </row>
    <row r="2034" s="11" customFormat="1">
      <c r="B2034" s="210"/>
      <c r="C2034" s="211"/>
      <c r="D2034" s="212" t="s">
        <v>150</v>
      </c>
      <c r="E2034" s="213" t="s">
        <v>1</v>
      </c>
      <c r="F2034" s="214" t="s">
        <v>992</v>
      </c>
      <c r="G2034" s="211"/>
      <c r="H2034" s="213" t="s">
        <v>1</v>
      </c>
      <c r="I2034" s="215"/>
      <c r="J2034" s="211"/>
      <c r="K2034" s="211"/>
      <c r="L2034" s="216"/>
      <c r="M2034" s="217"/>
      <c r="N2034" s="218"/>
      <c r="O2034" s="218"/>
      <c r="P2034" s="218"/>
      <c r="Q2034" s="218"/>
      <c r="R2034" s="218"/>
      <c r="S2034" s="218"/>
      <c r="T2034" s="219"/>
      <c r="AT2034" s="220" t="s">
        <v>150</v>
      </c>
      <c r="AU2034" s="220" t="s">
        <v>80</v>
      </c>
      <c r="AV2034" s="11" t="s">
        <v>78</v>
      </c>
      <c r="AW2034" s="11" t="s">
        <v>35</v>
      </c>
      <c r="AX2034" s="11" t="s">
        <v>73</v>
      </c>
      <c r="AY2034" s="220" t="s">
        <v>141</v>
      </c>
    </row>
    <row r="2035" s="12" customFormat="1">
      <c r="B2035" s="221"/>
      <c r="C2035" s="222"/>
      <c r="D2035" s="212" t="s">
        <v>150</v>
      </c>
      <c r="E2035" s="223" t="s">
        <v>1</v>
      </c>
      <c r="F2035" s="224" t="s">
        <v>1856</v>
      </c>
      <c r="G2035" s="222"/>
      <c r="H2035" s="225">
        <v>5.2000000000000002</v>
      </c>
      <c r="I2035" s="226"/>
      <c r="J2035" s="222"/>
      <c r="K2035" s="222"/>
      <c r="L2035" s="227"/>
      <c r="M2035" s="228"/>
      <c r="N2035" s="229"/>
      <c r="O2035" s="229"/>
      <c r="P2035" s="229"/>
      <c r="Q2035" s="229"/>
      <c r="R2035" s="229"/>
      <c r="S2035" s="229"/>
      <c r="T2035" s="230"/>
      <c r="AT2035" s="231" t="s">
        <v>150</v>
      </c>
      <c r="AU2035" s="231" t="s">
        <v>80</v>
      </c>
      <c r="AV2035" s="12" t="s">
        <v>80</v>
      </c>
      <c r="AW2035" s="12" t="s">
        <v>35</v>
      </c>
      <c r="AX2035" s="12" t="s">
        <v>78</v>
      </c>
      <c r="AY2035" s="231" t="s">
        <v>141</v>
      </c>
    </row>
    <row r="2036" s="1" customFormat="1" ht="14.4" customHeight="1">
      <c r="B2036" s="37"/>
      <c r="C2036" s="254" t="s">
        <v>1857</v>
      </c>
      <c r="D2036" s="254" t="s">
        <v>298</v>
      </c>
      <c r="E2036" s="255" t="s">
        <v>1858</v>
      </c>
      <c r="F2036" s="256" t="s">
        <v>1859</v>
      </c>
      <c r="G2036" s="257" t="s">
        <v>430</v>
      </c>
      <c r="H2036" s="258">
        <v>5.2000000000000002</v>
      </c>
      <c r="I2036" s="259"/>
      <c r="J2036" s="260">
        <f>ROUND(I2036*H2036,2)</f>
        <v>0</v>
      </c>
      <c r="K2036" s="256" t="s">
        <v>1</v>
      </c>
      <c r="L2036" s="261"/>
      <c r="M2036" s="262" t="s">
        <v>1</v>
      </c>
      <c r="N2036" s="263" t="s">
        <v>44</v>
      </c>
      <c r="O2036" s="78"/>
      <c r="P2036" s="207">
        <f>O2036*H2036</f>
        <v>0</v>
      </c>
      <c r="Q2036" s="207">
        <v>0</v>
      </c>
      <c r="R2036" s="207">
        <f>Q2036*H2036</f>
        <v>0</v>
      </c>
      <c r="S2036" s="207">
        <v>0</v>
      </c>
      <c r="T2036" s="208">
        <f>S2036*H2036</f>
        <v>0</v>
      </c>
      <c r="AR2036" s="16" t="s">
        <v>422</v>
      </c>
      <c r="AT2036" s="16" t="s">
        <v>298</v>
      </c>
      <c r="AU2036" s="16" t="s">
        <v>80</v>
      </c>
      <c r="AY2036" s="16" t="s">
        <v>141</v>
      </c>
      <c r="BE2036" s="209">
        <f>IF(N2036="základní",J2036,0)</f>
        <v>0</v>
      </c>
      <c r="BF2036" s="209">
        <f>IF(N2036="snížená",J2036,0)</f>
        <v>0</v>
      </c>
      <c r="BG2036" s="209">
        <f>IF(N2036="zákl. přenesená",J2036,0)</f>
        <v>0</v>
      </c>
      <c r="BH2036" s="209">
        <f>IF(N2036="sníž. přenesená",J2036,0)</f>
        <v>0</v>
      </c>
      <c r="BI2036" s="209">
        <f>IF(N2036="nulová",J2036,0)</f>
        <v>0</v>
      </c>
      <c r="BJ2036" s="16" t="s">
        <v>78</v>
      </c>
      <c r="BK2036" s="209">
        <f>ROUND(I2036*H2036,2)</f>
        <v>0</v>
      </c>
      <c r="BL2036" s="16" t="s">
        <v>285</v>
      </c>
      <c r="BM2036" s="16" t="s">
        <v>1860</v>
      </c>
    </row>
    <row r="2037" s="12" customFormat="1">
      <c r="B2037" s="221"/>
      <c r="C2037" s="222"/>
      <c r="D2037" s="212" t="s">
        <v>150</v>
      </c>
      <c r="E2037" s="223" t="s">
        <v>1</v>
      </c>
      <c r="F2037" s="224" t="s">
        <v>1861</v>
      </c>
      <c r="G2037" s="222"/>
      <c r="H2037" s="225">
        <v>5.2000000000000002</v>
      </c>
      <c r="I2037" s="226"/>
      <c r="J2037" s="222"/>
      <c r="K2037" s="222"/>
      <c r="L2037" s="227"/>
      <c r="M2037" s="228"/>
      <c r="N2037" s="229"/>
      <c r="O2037" s="229"/>
      <c r="P2037" s="229"/>
      <c r="Q2037" s="229"/>
      <c r="R2037" s="229"/>
      <c r="S2037" s="229"/>
      <c r="T2037" s="230"/>
      <c r="AT2037" s="231" t="s">
        <v>150</v>
      </c>
      <c r="AU2037" s="231" t="s">
        <v>80</v>
      </c>
      <c r="AV2037" s="12" t="s">
        <v>80</v>
      </c>
      <c r="AW2037" s="12" t="s">
        <v>35</v>
      </c>
      <c r="AX2037" s="12" t="s">
        <v>78</v>
      </c>
      <c r="AY2037" s="231" t="s">
        <v>141</v>
      </c>
    </row>
    <row r="2038" s="1" customFormat="1" ht="14.4" customHeight="1">
      <c r="B2038" s="37"/>
      <c r="C2038" s="198" t="s">
        <v>1862</v>
      </c>
      <c r="D2038" s="198" t="s">
        <v>143</v>
      </c>
      <c r="E2038" s="199" t="s">
        <v>1863</v>
      </c>
      <c r="F2038" s="200" t="s">
        <v>1864</v>
      </c>
      <c r="G2038" s="201" t="s">
        <v>479</v>
      </c>
      <c r="H2038" s="202">
        <v>1</v>
      </c>
      <c r="I2038" s="203"/>
      <c r="J2038" s="204">
        <f>ROUND(I2038*H2038,2)</f>
        <v>0</v>
      </c>
      <c r="K2038" s="200" t="s">
        <v>147</v>
      </c>
      <c r="L2038" s="42"/>
      <c r="M2038" s="205" t="s">
        <v>1</v>
      </c>
      <c r="N2038" s="206" t="s">
        <v>44</v>
      </c>
      <c r="O2038" s="78"/>
      <c r="P2038" s="207">
        <f>O2038*H2038</f>
        <v>0</v>
      </c>
      <c r="Q2038" s="207">
        <v>0</v>
      </c>
      <c r="R2038" s="207">
        <f>Q2038*H2038</f>
        <v>0</v>
      </c>
      <c r="S2038" s="207">
        <v>0</v>
      </c>
      <c r="T2038" s="208">
        <f>S2038*H2038</f>
        <v>0</v>
      </c>
      <c r="AR2038" s="16" t="s">
        <v>285</v>
      </c>
      <c r="AT2038" s="16" t="s">
        <v>143</v>
      </c>
      <c r="AU2038" s="16" t="s">
        <v>80</v>
      </c>
      <c r="AY2038" s="16" t="s">
        <v>141</v>
      </c>
      <c r="BE2038" s="209">
        <f>IF(N2038="základní",J2038,0)</f>
        <v>0</v>
      </c>
      <c r="BF2038" s="209">
        <f>IF(N2038="snížená",J2038,0)</f>
        <v>0</v>
      </c>
      <c r="BG2038" s="209">
        <f>IF(N2038="zákl. přenesená",J2038,0)</f>
        <v>0</v>
      </c>
      <c r="BH2038" s="209">
        <f>IF(N2038="sníž. přenesená",J2038,0)</f>
        <v>0</v>
      </c>
      <c r="BI2038" s="209">
        <f>IF(N2038="nulová",J2038,0)</f>
        <v>0</v>
      </c>
      <c r="BJ2038" s="16" t="s">
        <v>78</v>
      </c>
      <c r="BK2038" s="209">
        <f>ROUND(I2038*H2038,2)</f>
        <v>0</v>
      </c>
      <c r="BL2038" s="16" t="s">
        <v>285</v>
      </c>
      <c r="BM2038" s="16" t="s">
        <v>1865</v>
      </c>
    </row>
    <row r="2039" s="1" customFormat="1" ht="14.4" customHeight="1">
      <c r="B2039" s="37"/>
      <c r="C2039" s="254" t="s">
        <v>1866</v>
      </c>
      <c r="D2039" s="254" t="s">
        <v>298</v>
      </c>
      <c r="E2039" s="255" t="s">
        <v>1867</v>
      </c>
      <c r="F2039" s="256" t="s">
        <v>1868</v>
      </c>
      <c r="G2039" s="257" t="s">
        <v>479</v>
      </c>
      <c r="H2039" s="258">
        <v>1</v>
      </c>
      <c r="I2039" s="259"/>
      <c r="J2039" s="260">
        <f>ROUND(I2039*H2039,2)</f>
        <v>0</v>
      </c>
      <c r="K2039" s="256" t="s">
        <v>147</v>
      </c>
      <c r="L2039" s="261"/>
      <c r="M2039" s="262" t="s">
        <v>1</v>
      </c>
      <c r="N2039" s="263" t="s">
        <v>44</v>
      </c>
      <c r="O2039" s="78"/>
      <c r="P2039" s="207">
        <f>O2039*H2039</f>
        <v>0</v>
      </c>
      <c r="Q2039" s="207">
        <v>0.0071999999999999998</v>
      </c>
      <c r="R2039" s="207">
        <f>Q2039*H2039</f>
        <v>0.0071999999999999998</v>
      </c>
      <c r="S2039" s="207">
        <v>0</v>
      </c>
      <c r="T2039" s="208">
        <f>S2039*H2039</f>
        <v>0</v>
      </c>
      <c r="AR2039" s="16" t="s">
        <v>422</v>
      </c>
      <c r="AT2039" s="16" t="s">
        <v>298</v>
      </c>
      <c r="AU2039" s="16" t="s">
        <v>80</v>
      </c>
      <c r="AY2039" s="16" t="s">
        <v>141</v>
      </c>
      <c r="BE2039" s="209">
        <f>IF(N2039="základní",J2039,0)</f>
        <v>0</v>
      </c>
      <c r="BF2039" s="209">
        <f>IF(N2039="snížená",J2039,0)</f>
        <v>0</v>
      </c>
      <c r="BG2039" s="209">
        <f>IF(N2039="zákl. přenesená",J2039,0)</f>
        <v>0</v>
      </c>
      <c r="BH2039" s="209">
        <f>IF(N2039="sníž. přenesená",J2039,0)</f>
        <v>0</v>
      </c>
      <c r="BI2039" s="209">
        <f>IF(N2039="nulová",J2039,0)</f>
        <v>0</v>
      </c>
      <c r="BJ2039" s="16" t="s">
        <v>78</v>
      </c>
      <c r="BK2039" s="209">
        <f>ROUND(I2039*H2039,2)</f>
        <v>0</v>
      </c>
      <c r="BL2039" s="16" t="s">
        <v>285</v>
      </c>
      <c r="BM2039" s="16" t="s">
        <v>1869</v>
      </c>
    </row>
    <row r="2040" s="1" customFormat="1" ht="14.4" customHeight="1">
      <c r="B2040" s="37"/>
      <c r="C2040" s="198" t="s">
        <v>1870</v>
      </c>
      <c r="D2040" s="198" t="s">
        <v>143</v>
      </c>
      <c r="E2040" s="199" t="s">
        <v>1871</v>
      </c>
      <c r="F2040" s="200" t="s">
        <v>1872</v>
      </c>
      <c r="G2040" s="201" t="s">
        <v>760</v>
      </c>
      <c r="H2040" s="264"/>
      <c r="I2040" s="203"/>
      <c r="J2040" s="204">
        <f>ROUND(I2040*H2040,2)</f>
        <v>0</v>
      </c>
      <c r="K2040" s="200" t="s">
        <v>147</v>
      </c>
      <c r="L2040" s="42"/>
      <c r="M2040" s="205" t="s">
        <v>1</v>
      </c>
      <c r="N2040" s="206" t="s">
        <v>44</v>
      </c>
      <c r="O2040" s="78"/>
      <c r="P2040" s="207">
        <f>O2040*H2040</f>
        <v>0</v>
      </c>
      <c r="Q2040" s="207">
        <v>0</v>
      </c>
      <c r="R2040" s="207">
        <f>Q2040*H2040</f>
        <v>0</v>
      </c>
      <c r="S2040" s="207">
        <v>0</v>
      </c>
      <c r="T2040" s="208">
        <f>S2040*H2040</f>
        <v>0</v>
      </c>
      <c r="AR2040" s="16" t="s">
        <v>285</v>
      </c>
      <c r="AT2040" s="16" t="s">
        <v>143</v>
      </c>
      <c r="AU2040" s="16" t="s">
        <v>80</v>
      </c>
      <c r="AY2040" s="16" t="s">
        <v>141</v>
      </c>
      <c r="BE2040" s="209">
        <f>IF(N2040="základní",J2040,0)</f>
        <v>0</v>
      </c>
      <c r="BF2040" s="209">
        <f>IF(N2040="snížená",J2040,0)</f>
        <v>0</v>
      </c>
      <c r="BG2040" s="209">
        <f>IF(N2040="zákl. přenesená",J2040,0)</f>
        <v>0</v>
      </c>
      <c r="BH2040" s="209">
        <f>IF(N2040="sníž. přenesená",J2040,0)</f>
        <v>0</v>
      </c>
      <c r="BI2040" s="209">
        <f>IF(N2040="nulová",J2040,0)</f>
        <v>0</v>
      </c>
      <c r="BJ2040" s="16" t="s">
        <v>78</v>
      </c>
      <c r="BK2040" s="209">
        <f>ROUND(I2040*H2040,2)</f>
        <v>0</v>
      </c>
      <c r="BL2040" s="16" t="s">
        <v>285</v>
      </c>
      <c r="BM2040" s="16" t="s">
        <v>1873</v>
      </c>
    </row>
    <row r="2041" s="10" customFormat="1" ht="22.8" customHeight="1">
      <c r="B2041" s="182"/>
      <c r="C2041" s="183"/>
      <c r="D2041" s="184" t="s">
        <v>72</v>
      </c>
      <c r="E2041" s="196" t="s">
        <v>1874</v>
      </c>
      <c r="F2041" s="196" t="s">
        <v>1875</v>
      </c>
      <c r="G2041" s="183"/>
      <c r="H2041" s="183"/>
      <c r="I2041" s="186"/>
      <c r="J2041" s="197">
        <f>BK2041</f>
        <v>0</v>
      </c>
      <c r="K2041" s="183"/>
      <c r="L2041" s="188"/>
      <c r="M2041" s="189"/>
      <c r="N2041" s="190"/>
      <c r="O2041" s="190"/>
      <c r="P2041" s="191">
        <f>SUM(P2042:P2113)</f>
        <v>0</v>
      </c>
      <c r="Q2041" s="190"/>
      <c r="R2041" s="191">
        <f>SUM(R2042:R2113)</f>
        <v>43.082917000000002</v>
      </c>
      <c r="S2041" s="190"/>
      <c r="T2041" s="192">
        <f>SUM(T2042:T2113)</f>
        <v>0.19499999999999998</v>
      </c>
      <c r="AR2041" s="193" t="s">
        <v>80</v>
      </c>
      <c r="AT2041" s="194" t="s">
        <v>72</v>
      </c>
      <c r="AU2041" s="194" t="s">
        <v>78</v>
      </c>
      <c r="AY2041" s="193" t="s">
        <v>141</v>
      </c>
      <c r="BK2041" s="195">
        <f>SUM(BK2042:BK2113)</f>
        <v>0</v>
      </c>
    </row>
    <row r="2042" s="1" customFormat="1" ht="14.4" customHeight="1">
      <c r="B2042" s="37"/>
      <c r="C2042" s="198" t="s">
        <v>1876</v>
      </c>
      <c r="D2042" s="198" t="s">
        <v>143</v>
      </c>
      <c r="E2042" s="199" t="s">
        <v>1877</v>
      </c>
      <c r="F2042" s="200" t="s">
        <v>1878</v>
      </c>
      <c r="G2042" s="201" t="s">
        <v>237</v>
      </c>
      <c r="H2042" s="202">
        <v>6.2000000000000002</v>
      </c>
      <c r="I2042" s="203"/>
      <c r="J2042" s="204">
        <f>ROUND(I2042*H2042,2)</f>
        <v>0</v>
      </c>
      <c r="K2042" s="200" t="s">
        <v>147</v>
      </c>
      <c r="L2042" s="42"/>
      <c r="M2042" s="205" t="s">
        <v>1</v>
      </c>
      <c r="N2042" s="206" t="s">
        <v>44</v>
      </c>
      <c r="O2042" s="78"/>
      <c r="P2042" s="207">
        <f>O2042*H2042</f>
        <v>0</v>
      </c>
      <c r="Q2042" s="207">
        <v>0.00014999999999999999</v>
      </c>
      <c r="R2042" s="207">
        <f>Q2042*H2042</f>
        <v>0.00092999999999999995</v>
      </c>
      <c r="S2042" s="207">
        <v>0</v>
      </c>
      <c r="T2042" s="208">
        <f>S2042*H2042</f>
        <v>0</v>
      </c>
      <c r="AR2042" s="16" t="s">
        <v>285</v>
      </c>
      <c r="AT2042" s="16" t="s">
        <v>143</v>
      </c>
      <c r="AU2042" s="16" t="s">
        <v>80</v>
      </c>
      <c r="AY2042" s="16" t="s">
        <v>141</v>
      </c>
      <c r="BE2042" s="209">
        <f>IF(N2042="základní",J2042,0)</f>
        <v>0</v>
      </c>
      <c r="BF2042" s="209">
        <f>IF(N2042="snížená",J2042,0)</f>
        <v>0</v>
      </c>
      <c r="BG2042" s="209">
        <f>IF(N2042="zákl. přenesená",J2042,0)</f>
        <v>0</v>
      </c>
      <c r="BH2042" s="209">
        <f>IF(N2042="sníž. přenesená",J2042,0)</f>
        <v>0</v>
      </c>
      <c r="BI2042" s="209">
        <f>IF(N2042="nulová",J2042,0)</f>
        <v>0</v>
      </c>
      <c r="BJ2042" s="16" t="s">
        <v>78</v>
      </c>
      <c r="BK2042" s="209">
        <f>ROUND(I2042*H2042,2)</f>
        <v>0</v>
      </c>
      <c r="BL2042" s="16" t="s">
        <v>285</v>
      </c>
      <c r="BM2042" s="16" t="s">
        <v>1879</v>
      </c>
    </row>
    <row r="2043" s="11" customFormat="1">
      <c r="B2043" s="210"/>
      <c r="C2043" s="211"/>
      <c r="D2043" s="212" t="s">
        <v>150</v>
      </c>
      <c r="E2043" s="213" t="s">
        <v>1</v>
      </c>
      <c r="F2043" s="214" t="s">
        <v>452</v>
      </c>
      <c r="G2043" s="211"/>
      <c r="H2043" s="213" t="s">
        <v>1</v>
      </c>
      <c r="I2043" s="215"/>
      <c r="J2043" s="211"/>
      <c r="K2043" s="211"/>
      <c r="L2043" s="216"/>
      <c r="M2043" s="217"/>
      <c r="N2043" s="218"/>
      <c r="O2043" s="218"/>
      <c r="P2043" s="218"/>
      <c r="Q2043" s="218"/>
      <c r="R2043" s="218"/>
      <c r="S2043" s="218"/>
      <c r="T2043" s="219"/>
      <c r="AT2043" s="220" t="s">
        <v>150</v>
      </c>
      <c r="AU2043" s="220" t="s">
        <v>80</v>
      </c>
      <c r="AV2043" s="11" t="s">
        <v>78</v>
      </c>
      <c r="AW2043" s="11" t="s">
        <v>35</v>
      </c>
      <c r="AX2043" s="11" t="s">
        <v>73</v>
      </c>
      <c r="AY2043" s="220" t="s">
        <v>141</v>
      </c>
    </row>
    <row r="2044" s="11" customFormat="1">
      <c r="B2044" s="210"/>
      <c r="C2044" s="211"/>
      <c r="D2044" s="212" t="s">
        <v>150</v>
      </c>
      <c r="E2044" s="213" t="s">
        <v>1</v>
      </c>
      <c r="F2044" s="214" t="s">
        <v>1880</v>
      </c>
      <c r="G2044" s="211"/>
      <c r="H2044" s="213" t="s">
        <v>1</v>
      </c>
      <c r="I2044" s="215"/>
      <c r="J2044" s="211"/>
      <c r="K2044" s="211"/>
      <c r="L2044" s="216"/>
      <c r="M2044" s="217"/>
      <c r="N2044" s="218"/>
      <c r="O2044" s="218"/>
      <c r="P2044" s="218"/>
      <c r="Q2044" s="218"/>
      <c r="R2044" s="218"/>
      <c r="S2044" s="218"/>
      <c r="T2044" s="219"/>
      <c r="AT2044" s="220" t="s">
        <v>150</v>
      </c>
      <c r="AU2044" s="220" t="s">
        <v>80</v>
      </c>
      <c r="AV2044" s="11" t="s">
        <v>78</v>
      </c>
      <c r="AW2044" s="11" t="s">
        <v>35</v>
      </c>
      <c r="AX2044" s="11" t="s">
        <v>73</v>
      </c>
      <c r="AY2044" s="220" t="s">
        <v>141</v>
      </c>
    </row>
    <row r="2045" s="12" customFormat="1">
      <c r="B2045" s="221"/>
      <c r="C2045" s="222"/>
      <c r="D2045" s="212" t="s">
        <v>150</v>
      </c>
      <c r="E2045" s="223" t="s">
        <v>1</v>
      </c>
      <c r="F2045" s="224" t="s">
        <v>1881</v>
      </c>
      <c r="G2045" s="222"/>
      <c r="H2045" s="225">
        <v>6.2000000000000002</v>
      </c>
      <c r="I2045" s="226"/>
      <c r="J2045" s="222"/>
      <c r="K2045" s="222"/>
      <c r="L2045" s="227"/>
      <c r="M2045" s="228"/>
      <c r="N2045" s="229"/>
      <c r="O2045" s="229"/>
      <c r="P2045" s="229"/>
      <c r="Q2045" s="229"/>
      <c r="R2045" s="229"/>
      <c r="S2045" s="229"/>
      <c r="T2045" s="230"/>
      <c r="AT2045" s="231" t="s">
        <v>150</v>
      </c>
      <c r="AU2045" s="231" t="s">
        <v>80</v>
      </c>
      <c r="AV2045" s="12" t="s">
        <v>80</v>
      </c>
      <c r="AW2045" s="12" t="s">
        <v>35</v>
      </c>
      <c r="AX2045" s="12" t="s">
        <v>73</v>
      </c>
      <c r="AY2045" s="231" t="s">
        <v>141</v>
      </c>
    </row>
    <row r="2046" s="12" customFormat="1">
      <c r="B2046" s="221"/>
      <c r="C2046" s="222"/>
      <c r="D2046" s="212" t="s">
        <v>150</v>
      </c>
      <c r="E2046" s="223" t="s">
        <v>1</v>
      </c>
      <c r="F2046" s="224" t="s">
        <v>1882</v>
      </c>
      <c r="G2046" s="222"/>
      <c r="H2046" s="225">
        <v>6.2000000000000002</v>
      </c>
      <c r="I2046" s="226"/>
      <c r="J2046" s="222"/>
      <c r="K2046" s="222"/>
      <c r="L2046" s="227"/>
      <c r="M2046" s="228"/>
      <c r="N2046" s="229"/>
      <c r="O2046" s="229"/>
      <c r="P2046" s="229"/>
      <c r="Q2046" s="229"/>
      <c r="R2046" s="229"/>
      <c r="S2046" s="229"/>
      <c r="T2046" s="230"/>
      <c r="AT2046" s="231" t="s">
        <v>150</v>
      </c>
      <c r="AU2046" s="231" t="s">
        <v>80</v>
      </c>
      <c r="AV2046" s="12" t="s">
        <v>80</v>
      </c>
      <c r="AW2046" s="12" t="s">
        <v>35</v>
      </c>
      <c r="AX2046" s="12" t="s">
        <v>78</v>
      </c>
      <c r="AY2046" s="231" t="s">
        <v>141</v>
      </c>
    </row>
    <row r="2047" s="1" customFormat="1" ht="14.4" customHeight="1">
      <c r="B2047" s="37"/>
      <c r="C2047" s="254" t="s">
        <v>1883</v>
      </c>
      <c r="D2047" s="254" t="s">
        <v>298</v>
      </c>
      <c r="E2047" s="255" t="s">
        <v>1884</v>
      </c>
      <c r="F2047" s="256" t="s">
        <v>1885</v>
      </c>
      <c r="G2047" s="257" t="s">
        <v>549</v>
      </c>
      <c r="H2047" s="258">
        <v>1</v>
      </c>
      <c r="I2047" s="259"/>
      <c r="J2047" s="260">
        <f>ROUND(I2047*H2047,2)</f>
        <v>0</v>
      </c>
      <c r="K2047" s="256" t="s">
        <v>147</v>
      </c>
      <c r="L2047" s="261"/>
      <c r="M2047" s="262" t="s">
        <v>1</v>
      </c>
      <c r="N2047" s="263" t="s">
        <v>44</v>
      </c>
      <c r="O2047" s="78"/>
      <c r="P2047" s="207">
        <f>O2047*H2047</f>
        <v>0</v>
      </c>
      <c r="Q2047" s="207">
        <v>1</v>
      </c>
      <c r="R2047" s="207">
        <f>Q2047*H2047</f>
        <v>1</v>
      </c>
      <c r="S2047" s="207">
        <v>0</v>
      </c>
      <c r="T2047" s="208">
        <f>S2047*H2047</f>
        <v>0</v>
      </c>
      <c r="AR2047" s="16" t="s">
        <v>422</v>
      </c>
      <c r="AT2047" s="16" t="s">
        <v>298</v>
      </c>
      <c r="AU2047" s="16" t="s">
        <v>80</v>
      </c>
      <c r="AY2047" s="16" t="s">
        <v>141</v>
      </c>
      <c r="BE2047" s="209">
        <f>IF(N2047="základní",J2047,0)</f>
        <v>0</v>
      </c>
      <c r="BF2047" s="209">
        <f>IF(N2047="snížená",J2047,0)</f>
        <v>0</v>
      </c>
      <c r="BG2047" s="209">
        <f>IF(N2047="zákl. přenesená",J2047,0)</f>
        <v>0</v>
      </c>
      <c r="BH2047" s="209">
        <f>IF(N2047="sníž. přenesená",J2047,0)</f>
        <v>0</v>
      </c>
      <c r="BI2047" s="209">
        <f>IF(N2047="nulová",J2047,0)</f>
        <v>0</v>
      </c>
      <c r="BJ2047" s="16" t="s">
        <v>78</v>
      </c>
      <c r="BK2047" s="209">
        <f>ROUND(I2047*H2047,2)</f>
        <v>0</v>
      </c>
      <c r="BL2047" s="16" t="s">
        <v>285</v>
      </c>
      <c r="BM2047" s="16" t="s">
        <v>1886</v>
      </c>
    </row>
    <row r="2048" s="11" customFormat="1">
      <c r="B2048" s="210"/>
      <c r="C2048" s="211"/>
      <c r="D2048" s="212" t="s">
        <v>150</v>
      </c>
      <c r="E2048" s="213" t="s">
        <v>1</v>
      </c>
      <c r="F2048" s="214" t="s">
        <v>452</v>
      </c>
      <c r="G2048" s="211"/>
      <c r="H2048" s="213" t="s">
        <v>1</v>
      </c>
      <c r="I2048" s="215"/>
      <c r="J2048" s="211"/>
      <c r="K2048" s="211"/>
      <c r="L2048" s="216"/>
      <c r="M2048" s="217"/>
      <c r="N2048" s="218"/>
      <c r="O2048" s="218"/>
      <c r="P2048" s="218"/>
      <c r="Q2048" s="218"/>
      <c r="R2048" s="218"/>
      <c r="S2048" s="218"/>
      <c r="T2048" s="219"/>
      <c r="AT2048" s="220" t="s">
        <v>150</v>
      </c>
      <c r="AU2048" s="220" t="s">
        <v>80</v>
      </c>
      <c r="AV2048" s="11" t="s">
        <v>78</v>
      </c>
      <c r="AW2048" s="11" t="s">
        <v>35</v>
      </c>
      <c r="AX2048" s="11" t="s">
        <v>73</v>
      </c>
      <c r="AY2048" s="220" t="s">
        <v>141</v>
      </c>
    </row>
    <row r="2049" s="11" customFormat="1">
      <c r="B2049" s="210"/>
      <c r="C2049" s="211"/>
      <c r="D2049" s="212" t="s">
        <v>150</v>
      </c>
      <c r="E2049" s="213" t="s">
        <v>1</v>
      </c>
      <c r="F2049" s="214" t="s">
        <v>1887</v>
      </c>
      <c r="G2049" s="211"/>
      <c r="H2049" s="213" t="s">
        <v>1</v>
      </c>
      <c r="I2049" s="215"/>
      <c r="J2049" s="211"/>
      <c r="K2049" s="211"/>
      <c r="L2049" s="216"/>
      <c r="M2049" s="217"/>
      <c r="N2049" s="218"/>
      <c r="O2049" s="218"/>
      <c r="P2049" s="218"/>
      <c r="Q2049" s="218"/>
      <c r="R2049" s="218"/>
      <c r="S2049" s="218"/>
      <c r="T2049" s="219"/>
      <c r="AT2049" s="220" t="s">
        <v>150</v>
      </c>
      <c r="AU2049" s="220" t="s">
        <v>80</v>
      </c>
      <c r="AV2049" s="11" t="s">
        <v>78</v>
      </c>
      <c r="AW2049" s="11" t="s">
        <v>35</v>
      </c>
      <c r="AX2049" s="11" t="s">
        <v>73</v>
      </c>
      <c r="AY2049" s="220" t="s">
        <v>141</v>
      </c>
    </row>
    <row r="2050" s="11" customFormat="1">
      <c r="B2050" s="210"/>
      <c r="C2050" s="211"/>
      <c r="D2050" s="212" t="s">
        <v>150</v>
      </c>
      <c r="E2050" s="213" t="s">
        <v>1</v>
      </c>
      <c r="F2050" s="214" t="s">
        <v>1888</v>
      </c>
      <c r="G2050" s="211"/>
      <c r="H2050" s="213" t="s">
        <v>1</v>
      </c>
      <c r="I2050" s="215"/>
      <c r="J2050" s="211"/>
      <c r="K2050" s="211"/>
      <c r="L2050" s="216"/>
      <c r="M2050" s="217"/>
      <c r="N2050" s="218"/>
      <c r="O2050" s="218"/>
      <c r="P2050" s="218"/>
      <c r="Q2050" s="218"/>
      <c r="R2050" s="218"/>
      <c r="S2050" s="218"/>
      <c r="T2050" s="219"/>
      <c r="AT2050" s="220" t="s">
        <v>150</v>
      </c>
      <c r="AU2050" s="220" t="s">
        <v>80</v>
      </c>
      <c r="AV2050" s="11" t="s">
        <v>78</v>
      </c>
      <c r="AW2050" s="11" t="s">
        <v>35</v>
      </c>
      <c r="AX2050" s="11" t="s">
        <v>73</v>
      </c>
      <c r="AY2050" s="220" t="s">
        <v>141</v>
      </c>
    </row>
    <row r="2051" s="12" customFormat="1">
      <c r="B2051" s="221"/>
      <c r="C2051" s="222"/>
      <c r="D2051" s="212" t="s">
        <v>150</v>
      </c>
      <c r="E2051" s="223" t="s">
        <v>1</v>
      </c>
      <c r="F2051" s="224" t="s">
        <v>1701</v>
      </c>
      <c r="G2051" s="222"/>
      <c r="H2051" s="225">
        <v>1</v>
      </c>
      <c r="I2051" s="226"/>
      <c r="J2051" s="222"/>
      <c r="K2051" s="222"/>
      <c r="L2051" s="227"/>
      <c r="M2051" s="228"/>
      <c r="N2051" s="229"/>
      <c r="O2051" s="229"/>
      <c r="P2051" s="229"/>
      <c r="Q2051" s="229"/>
      <c r="R2051" s="229"/>
      <c r="S2051" s="229"/>
      <c r="T2051" s="230"/>
      <c r="AT2051" s="231" t="s">
        <v>150</v>
      </c>
      <c r="AU2051" s="231" t="s">
        <v>80</v>
      </c>
      <c r="AV2051" s="12" t="s">
        <v>80</v>
      </c>
      <c r="AW2051" s="12" t="s">
        <v>35</v>
      </c>
      <c r="AX2051" s="12" t="s">
        <v>78</v>
      </c>
      <c r="AY2051" s="231" t="s">
        <v>141</v>
      </c>
    </row>
    <row r="2052" s="1" customFormat="1" ht="14.4" customHeight="1">
      <c r="B2052" s="37"/>
      <c r="C2052" s="254" t="s">
        <v>1889</v>
      </c>
      <c r="D2052" s="254" t="s">
        <v>298</v>
      </c>
      <c r="E2052" s="255" t="s">
        <v>1890</v>
      </c>
      <c r="F2052" s="256" t="s">
        <v>1885</v>
      </c>
      <c r="G2052" s="257" t="s">
        <v>549</v>
      </c>
      <c r="H2052" s="258">
        <v>1</v>
      </c>
      <c r="I2052" s="259"/>
      <c r="J2052" s="260">
        <f>ROUND(I2052*H2052,2)</f>
        <v>0</v>
      </c>
      <c r="K2052" s="256" t="s">
        <v>147</v>
      </c>
      <c r="L2052" s="261"/>
      <c r="M2052" s="262" t="s">
        <v>1</v>
      </c>
      <c r="N2052" s="263" t="s">
        <v>44</v>
      </c>
      <c r="O2052" s="78"/>
      <c r="P2052" s="207">
        <f>O2052*H2052</f>
        <v>0</v>
      </c>
      <c r="Q2052" s="207">
        <v>1</v>
      </c>
      <c r="R2052" s="207">
        <f>Q2052*H2052</f>
        <v>1</v>
      </c>
      <c r="S2052" s="207">
        <v>0</v>
      </c>
      <c r="T2052" s="208">
        <f>S2052*H2052</f>
        <v>0</v>
      </c>
      <c r="AR2052" s="16" t="s">
        <v>422</v>
      </c>
      <c r="AT2052" s="16" t="s">
        <v>298</v>
      </c>
      <c r="AU2052" s="16" t="s">
        <v>80</v>
      </c>
      <c r="AY2052" s="16" t="s">
        <v>141</v>
      </c>
      <c r="BE2052" s="209">
        <f>IF(N2052="základní",J2052,0)</f>
        <v>0</v>
      </c>
      <c r="BF2052" s="209">
        <f>IF(N2052="snížená",J2052,0)</f>
        <v>0</v>
      </c>
      <c r="BG2052" s="209">
        <f>IF(N2052="zákl. přenesená",J2052,0)</f>
        <v>0</v>
      </c>
      <c r="BH2052" s="209">
        <f>IF(N2052="sníž. přenesená",J2052,0)</f>
        <v>0</v>
      </c>
      <c r="BI2052" s="209">
        <f>IF(N2052="nulová",J2052,0)</f>
        <v>0</v>
      </c>
      <c r="BJ2052" s="16" t="s">
        <v>78</v>
      </c>
      <c r="BK2052" s="209">
        <f>ROUND(I2052*H2052,2)</f>
        <v>0</v>
      </c>
      <c r="BL2052" s="16" t="s">
        <v>285</v>
      </c>
      <c r="BM2052" s="16" t="s">
        <v>1891</v>
      </c>
    </row>
    <row r="2053" s="11" customFormat="1">
      <c r="B2053" s="210"/>
      <c r="C2053" s="211"/>
      <c r="D2053" s="212" t="s">
        <v>150</v>
      </c>
      <c r="E2053" s="213" t="s">
        <v>1</v>
      </c>
      <c r="F2053" s="214" t="s">
        <v>452</v>
      </c>
      <c r="G2053" s="211"/>
      <c r="H2053" s="213" t="s">
        <v>1</v>
      </c>
      <c r="I2053" s="215"/>
      <c r="J2053" s="211"/>
      <c r="K2053" s="211"/>
      <c r="L2053" s="216"/>
      <c r="M2053" s="217"/>
      <c r="N2053" s="218"/>
      <c r="O2053" s="218"/>
      <c r="P2053" s="218"/>
      <c r="Q2053" s="218"/>
      <c r="R2053" s="218"/>
      <c r="S2053" s="218"/>
      <c r="T2053" s="219"/>
      <c r="AT2053" s="220" t="s">
        <v>150</v>
      </c>
      <c r="AU2053" s="220" t="s">
        <v>80</v>
      </c>
      <c r="AV2053" s="11" t="s">
        <v>78</v>
      </c>
      <c r="AW2053" s="11" t="s">
        <v>35</v>
      </c>
      <c r="AX2053" s="11" t="s">
        <v>73</v>
      </c>
      <c r="AY2053" s="220" t="s">
        <v>141</v>
      </c>
    </row>
    <row r="2054" s="11" customFormat="1">
      <c r="B2054" s="210"/>
      <c r="C2054" s="211"/>
      <c r="D2054" s="212" t="s">
        <v>150</v>
      </c>
      <c r="E2054" s="213" t="s">
        <v>1</v>
      </c>
      <c r="F2054" s="214" t="s">
        <v>1892</v>
      </c>
      <c r="G2054" s="211"/>
      <c r="H2054" s="213" t="s">
        <v>1</v>
      </c>
      <c r="I2054" s="215"/>
      <c r="J2054" s="211"/>
      <c r="K2054" s="211"/>
      <c r="L2054" s="216"/>
      <c r="M2054" s="217"/>
      <c r="N2054" s="218"/>
      <c r="O2054" s="218"/>
      <c r="P2054" s="218"/>
      <c r="Q2054" s="218"/>
      <c r="R2054" s="218"/>
      <c r="S2054" s="218"/>
      <c r="T2054" s="219"/>
      <c r="AT2054" s="220" t="s">
        <v>150</v>
      </c>
      <c r="AU2054" s="220" t="s">
        <v>80</v>
      </c>
      <c r="AV2054" s="11" t="s">
        <v>78</v>
      </c>
      <c r="AW2054" s="11" t="s">
        <v>35</v>
      </c>
      <c r="AX2054" s="11" t="s">
        <v>73</v>
      </c>
      <c r="AY2054" s="220" t="s">
        <v>141</v>
      </c>
    </row>
    <row r="2055" s="11" customFormat="1">
      <c r="B2055" s="210"/>
      <c r="C2055" s="211"/>
      <c r="D2055" s="212" t="s">
        <v>150</v>
      </c>
      <c r="E2055" s="213" t="s">
        <v>1</v>
      </c>
      <c r="F2055" s="214" t="s">
        <v>1888</v>
      </c>
      <c r="G2055" s="211"/>
      <c r="H2055" s="213" t="s">
        <v>1</v>
      </c>
      <c r="I2055" s="215"/>
      <c r="J2055" s="211"/>
      <c r="K2055" s="211"/>
      <c r="L2055" s="216"/>
      <c r="M2055" s="217"/>
      <c r="N2055" s="218"/>
      <c r="O2055" s="218"/>
      <c r="P2055" s="218"/>
      <c r="Q2055" s="218"/>
      <c r="R2055" s="218"/>
      <c r="S2055" s="218"/>
      <c r="T2055" s="219"/>
      <c r="AT2055" s="220" t="s">
        <v>150</v>
      </c>
      <c r="AU2055" s="220" t="s">
        <v>80</v>
      </c>
      <c r="AV2055" s="11" t="s">
        <v>78</v>
      </c>
      <c r="AW2055" s="11" t="s">
        <v>35</v>
      </c>
      <c r="AX2055" s="11" t="s">
        <v>73</v>
      </c>
      <c r="AY2055" s="220" t="s">
        <v>141</v>
      </c>
    </row>
    <row r="2056" s="12" customFormat="1">
      <c r="B2056" s="221"/>
      <c r="C2056" s="222"/>
      <c r="D2056" s="212" t="s">
        <v>150</v>
      </c>
      <c r="E2056" s="223" t="s">
        <v>1</v>
      </c>
      <c r="F2056" s="224" t="s">
        <v>1702</v>
      </c>
      <c r="G2056" s="222"/>
      <c r="H2056" s="225">
        <v>1</v>
      </c>
      <c r="I2056" s="226"/>
      <c r="J2056" s="222"/>
      <c r="K2056" s="222"/>
      <c r="L2056" s="227"/>
      <c r="M2056" s="228"/>
      <c r="N2056" s="229"/>
      <c r="O2056" s="229"/>
      <c r="P2056" s="229"/>
      <c r="Q2056" s="229"/>
      <c r="R2056" s="229"/>
      <c r="S2056" s="229"/>
      <c r="T2056" s="230"/>
      <c r="AT2056" s="231" t="s">
        <v>150</v>
      </c>
      <c r="AU2056" s="231" t="s">
        <v>80</v>
      </c>
      <c r="AV2056" s="12" t="s">
        <v>80</v>
      </c>
      <c r="AW2056" s="12" t="s">
        <v>35</v>
      </c>
      <c r="AX2056" s="12" t="s">
        <v>78</v>
      </c>
      <c r="AY2056" s="231" t="s">
        <v>141</v>
      </c>
    </row>
    <row r="2057" s="1" customFormat="1" ht="14.4" customHeight="1">
      <c r="B2057" s="37"/>
      <c r="C2057" s="198" t="s">
        <v>1893</v>
      </c>
      <c r="D2057" s="198" t="s">
        <v>143</v>
      </c>
      <c r="E2057" s="199" t="s">
        <v>1894</v>
      </c>
      <c r="F2057" s="200" t="s">
        <v>1895</v>
      </c>
      <c r="G2057" s="201" t="s">
        <v>237</v>
      </c>
      <c r="H2057" s="202">
        <v>4.4000000000000004</v>
      </c>
      <c r="I2057" s="203"/>
      <c r="J2057" s="204">
        <f>ROUND(I2057*H2057,2)</f>
        <v>0</v>
      </c>
      <c r="K2057" s="200" t="s">
        <v>147</v>
      </c>
      <c r="L2057" s="42"/>
      <c r="M2057" s="205" t="s">
        <v>1</v>
      </c>
      <c r="N2057" s="206" t="s">
        <v>44</v>
      </c>
      <c r="O2057" s="78"/>
      <c r="P2057" s="207">
        <f>O2057*H2057</f>
        <v>0</v>
      </c>
      <c r="Q2057" s="207">
        <v>0.00010000000000000001</v>
      </c>
      <c r="R2057" s="207">
        <f>Q2057*H2057</f>
        <v>0.00044000000000000007</v>
      </c>
      <c r="S2057" s="207">
        <v>0</v>
      </c>
      <c r="T2057" s="208">
        <f>S2057*H2057</f>
        <v>0</v>
      </c>
      <c r="AR2057" s="16" t="s">
        <v>285</v>
      </c>
      <c r="AT2057" s="16" t="s">
        <v>143</v>
      </c>
      <c r="AU2057" s="16" t="s">
        <v>80</v>
      </c>
      <c r="AY2057" s="16" t="s">
        <v>141</v>
      </c>
      <c r="BE2057" s="209">
        <f>IF(N2057="základní",J2057,0)</f>
        <v>0</v>
      </c>
      <c r="BF2057" s="209">
        <f>IF(N2057="snížená",J2057,0)</f>
        <v>0</v>
      </c>
      <c r="BG2057" s="209">
        <f>IF(N2057="zákl. přenesená",J2057,0)</f>
        <v>0</v>
      </c>
      <c r="BH2057" s="209">
        <f>IF(N2057="sníž. přenesená",J2057,0)</f>
        <v>0</v>
      </c>
      <c r="BI2057" s="209">
        <f>IF(N2057="nulová",J2057,0)</f>
        <v>0</v>
      </c>
      <c r="BJ2057" s="16" t="s">
        <v>78</v>
      </c>
      <c r="BK2057" s="209">
        <f>ROUND(I2057*H2057,2)</f>
        <v>0</v>
      </c>
      <c r="BL2057" s="16" t="s">
        <v>285</v>
      </c>
      <c r="BM2057" s="16" t="s">
        <v>1896</v>
      </c>
    </row>
    <row r="2058" s="11" customFormat="1">
      <c r="B2058" s="210"/>
      <c r="C2058" s="211"/>
      <c r="D2058" s="212" t="s">
        <v>150</v>
      </c>
      <c r="E2058" s="213" t="s">
        <v>1</v>
      </c>
      <c r="F2058" s="214" t="s">
        <v>159</v>
      </c>
      <c r="G2058" s="211"/>
      <c r="H2058" s="213" t="s">
        <v>1</v>
      </c>
      <c r="I2058" s="215"/>
      <c r="J2058" s="211"/>
      <c r="K2058" s="211"/>
      <c r="L2058" s="216"/>
      <c r="M2058" s="217"/>
      <c r="N2058" s="218"/>
      <c r="O2058" s="218"/>
      <c r="P2058" s="218"/>
      <c r="Q2058" s="218"/>
      <c r="R2058" s="218"/>
      <c r="S2058" s="218"/>
      <c r="T2058" s="219"/>
      <c r="AT2058" s="220" t="s">
        <v>150</v>
      </c>
      <c r="AU2058" s="220" t="s">
        <v>80</v>
      </c>
      <c r="AV2058" s="11" t="s">
        <v>78</v>
      </c>
      <c r="AW2058" s="11" t="s">
        <v>35</v>
      </c>
      <c r="AX2058" s="11" t="s">
        <v>73</v>
      </c>
      <c r="AY2058" s="220" t="s">
        <v>141</v>
      </c>
    </row>
    <row r="2059" s="11" customFormat="1">
      <c r="B2059" s="210"/>
      <c r="C2059" s="211"/>
      <c r="D2059" s="212" t="s">
        <v>150</v>
      </c>
      <c r="E2059" s="213" t="s">
        <v>1</v>
      </c>
      <c r="F2059" s="214" t="s">
        <v>1897</v>
      </c>
      <c r="G2059" s="211"/>
      <c r="H2059" s="213" t="s">
        <v>1</v>
      </c>
      <c r="I2059" s="215"/>
      <c r="J2059" s="211"/>
      <c r="K2059" s="211"/>
      <c r="L2059" s="216"/>
      <c r="M2059" s="217"/>
      <c r="N2059" s="218"/>
      <c r="O2059" s="218"/>
      <c r="P2059" s="218"/>
      <c r="Q2059" s="218"/>
      <c r="R2059" s="218"/>
      <c r="S2059" s="218"/>
      <c r="T2059" s="219"/>
      <c r="AT2059" s="220" t="s">
        <v>150</v>
      </c>
      <c r="AU2059" s="220" t="s">
        <v>80</v>
      </c>
      <c r="AV2059" s="11" t="s">
        <v>78</v>
      </c>
      <c r="AW2059" s="11" t="s">
        <v>35</v>
      </c>
      <c r="AX2059" s="11" t="s">
        <v>73</v>
      </c>
      <c r="AY2059" s="220" t="s">
        <v>141</v>
      </c>
    </row>
    <row r="2060" s="12" customFormat="1">
      <c r="B2060" s="221"/>
      <c r="C2060" s="222"/>
      <c r="D2060" s="212" t="s">
        <v>150</v>
      </c>
      <c r="E2060" s="223" t="s">
        <v>1</v>
      </c>
      <c r="F2060" s="224" t="s">
        <v>1898</v>
      </c>
      <c r="G2060" s="222"/>
      <c r="H2060" s="225">
        <v>2.8799999999999999</v>
      </c>
      <c r="I2060" s="226"/>
      <c r="J2060" s="222"/>
      <c r="K2060" s="222"/>
      <c r="L2060" s="227"/>
      <c r="M2060" s="228"/>
      <c r="N2060" s="229"/>
      <c r="O2060" s="229"/>
      <c r="P2060" s="229"/>
      <c r="Q2060" s="229"/>
      <c r="R2060" s="229"/>
      <c r="S2060" s="229"/>
      <c r="T2060" s="230"/>
      <c r="AT2060" s="231" t="s">
        <v>150</v>
      </c>
      <c r="AU2060" s="231" t="s">
        <v>80</v>
      </c>
      <c r="AV2060" s="12" t="s">
        <v>80</v>
      </c>
      <c r="AW2060" s="12" t="s">
        <v>35</v>
      </c>
      <c r="AX2060" s="12" t="s">
        <v>73</v>
      </c>
      <c r="AY2060" s="231" t="s">
        <v>141</v>
      </c>
    </row>
    <row r="2061" s="12" customFormat="1">
      <c r="B2061" s="221"/>
      <c r="C2061" s="222"/>
      <c r="D2061" s="212" t="s">
        <v>150</v>
      </c>
      <c r="E2061" s="223" t="s">
        <v>1</v>
      </c>
      <c r="F2061" s="224" t="s">
        <v>1899</v>
      </c>
      <c r="G2061" s="222"/>
      <c r="H2061" s="225">
        <v>1.52</v>
      </c>
      <c r="I2061" s="226"/>
      <c r="J2061" s="222"/>
      <c r="K2061" s="222"/>
      <c r="L2061" s="227"/>
      <c r="M2061" s="228"/>
      <c r="N2061" s="229"/>
      <c r="O2061" s="229"/>
      <c r="P2061" s="229"/>
      <c r="Q2061" s="229"/>
      <c r="R2061" s="229"/>
      <c r="S2061" s="229"/>
      <c r="T2061" s="230"/>
      <c r="AT2061" s="231" t="s">
        <v>150</v>
      </c>
      <c r="AU2061" s="231" t="s">
        <v>80</v>
      </c>
      <c r="AV2061" s="12" t="s">
        <v>80</v>
      </c>
      <c r="AW2061" s="12" t="s">
        <v>35</v>
      </c>
      <c r="AX2061" s="12" t="s">
        <v>73</v>
      </c>
      <c r="AY2061" s="231" t="s">
        <v>141</v>
      </c>
    </row>
    <row r="2062" s="13" customFormat="1">
      <c r="B2062" s="232"/>
      <c r="C2062" s="233"/>
      <c r="D2062" s="212" t="s">
        <v>150</v>
      </c>
      <c r="E2062" s="234" t="s">
        <v>1</v>
      </c>
      <c r="F2062" s="235" t="s">
        <v>155</v>
      </c>
      <c r="G2062" s="233"/>
      <c r="H2062" s="236">
        <v>4.4000000000000004</v>
      </c>
      <c r="I2062" s="237"/>
      <c r="J2062" s="233"/>
      <c r="K2062" s="233"/>
      <c r="L2062" s="238"/>
      <c r="M2062" s="239"/>
      <c r="N2062" s="240"/>
      <c r="O2062" s="240"/>
      <c r="P2062" s="240"/>
      <c r="Q2062" s="240"/>
      <c r="R2062" s="240"/>
      <c r="S2062" s="240"/>
      <c r="T2062" s="241"/>
      <c r="AT2062" s="242" t="s">
        <v>150</v>
      </c>
      <c r="AU2062" s="242" t="s">
        <v>80</v>
      </c>
      <c r="AV2062" s="13" t="s">
        <v>148</v>
      </c>
      <c r="AW2062" s="13" t="s">
        <v>35</v>
      </c>
      <c r="AX2062" s="13" t="s">
        <v>78</v>
      </c>
      <c r="AY2062" s="242" t="s">
        <v>141</v>
      </c>
    </row>
    <row r="2063" s="1" customFormat="1" ht="14.4" customHeight="1">
      <c r="B2063" s="37"/>
      <c r="C2063" s="254" t="s">
        <v>1900</v>
      </c>
      <c r="D2063" s="254" t="s">
        <v>298</v>
      </c>
      <c r="E2063" s="255" t="s">
        <v>1901</v>
      </c>
      <c r="F2063" s="256" t="s">
        <v>1902</v>
      </c>
      <c r="G2063" s="257" t="s">
        <v>549</v>
      </c>
      <c r="H2063" s="258">
        <v>1</v>
      </c>
      <c r="I2063" s="259"/>
      <c r="J2063" s="260">
        <f>ROUND(I2063*H2063,2)</f>
        <v>0</v>
      </c>
      <c r="K2063" s="256" t="s">
        <v>147</v>
      </c>
      <c r="L2063" s="261"/>
      <c r="M2063" s="262" t="s">
        <v>1</v>
      </c>
      <c r="N2063" s="263" t="s">
        <v>44</v>
      </c>
      <c r="O2063" s="78"/>
      <c r="P2063" s="207">
        <f>O2063*H2063</f>
        <v>0</v>
      </c>
      <c r="Q2063" s="207">
        <v>1</v>
      </c>
      <c r="R2063" s="207">
        <f>Q2063*H2063</f>
        <v>1</v>
      </c>
      <c r="S2063" s="207">
        <v>0</v>
      </c>
      <c r="T2063" s="208">
        <f>S2063*H2063</f>
        <v>0</v>
      </c>
      <c r="AR2063" s="16" t="s">
        <v>422</v>
      </c>
      <c r="AT2063" s="16" t="s">
        <v>298</v>
      </c>
      <c r="AU2063" s="16" t="s">
        <v>80</v>
      </c>
      <c r="AY2063" s="16" t="s">
        <v>141</v>
      </c>
      <c r="BE2063" s="209">
        <f>IF(N2063="základní",J2063,0)</f>
        <v>0</v>
      </c>
      <c r="BF2063" s="209">
        <f>IF(N2063="snížená",J2063,0)</f>
        <v>0</v>
      </c>
      <c r="BG2063" s="209">
        <f>IF(N2063="zákl. přenesená",J2063,0)</f>
        <v>0</v>
      </c>
      <c r="BH2063" s="209">
        <f>IF(N2063="sníž. přenesená",J2063,0)</f>
        <v>0</v>
      </c>
      <c r="BI2063" s="209">
        <f>IF(N2063="nulová",J2063,0)</f>
        <v>0</v>
      </c>
      <c r="BJ2063" s="16" t="s">
        <v>78</v>
      </c>
      <c r="BK2063" s="209">
        <f>ROUND(I2063*H2063,2)</f>
        <v>0</v>
      </c>
      <c r="BL2063" s="16" t="s">
        <v>285</v>
      </c>
      <c r="BM2063" s="16" t="s">
        <v>1903</v>
      </c>
    </row>
    <row r="2064" s="11" customFormat="1">
      <c r="B2064" s="210"/>
      <c r="C2064" s="211"/>
      <c r="D2064" s="212" t="s">
        <v>150</v>
      </c>
      <c r="E2064" s="213" t="s">
        <v>1</v>
      </c>
      <c r="F2064" s="214" t="s">
        <v>159</v>
      </c>
      <c r="G2064" s="211"/>
      <c r="H2064" s="213" t="s">
        <v>1</v>
      </c>
      <c r="I2064" s="215"/>
      <c r="J2064" s="211"/>
      <c r="K2064" s="211"/>
      <c r="L2064" s="216"/>
      <c r="M2064" s="217"/>
      <c r="N2064" s="218"/>
      <c r="O2064" s="218"/>
      <c r="P2064" s="218"/>
      <c r="Q2064" s="218"/>
      <c r="R2064" s="218"/>
      <c r="S2064" s="218"/>
      <c r="T2064" s="219"/>
      <c r="AT2064" s="220" t="s">
        <v>150</v>
      </c>
      <c r="AU2064" s="220" t="s">
        <v>80</v>
      </c>
      <c r="AV2064" s="11" t="s">
        <v>78</v>
      </c>
      <c r="AW2064" s="11" t="s">
        <v>35</v>
      </c>
      <c r="AX2064" s="11" t="s">
        <v>73</v>
      </c>
      <c r="AY2064" s="220" t="s">
        <v>141</v>
      </c>
    </row>
    <row r="2065" s="11" customFormat="1">
      <c r="B2065" s="210"/>
      <c r="C2065" s="211"/>
      <c r="D2065" s="212" t="s">
        <v>150</v>
      </c>
      <c r="E2065" s="213" t="s">
        <v>1</v>
      </c>
      <c r="F2065" s="214" t="s">
        <v>1897</v>
      </c>
      <c r="G2065" s="211"/>
      <c r="H2065" s="213" t="s">
        <v>1</v>
      </c>
      <c r="I2065" s="215"/>
      <c r="J2065" s="211"/>
      <c r="K2065" s="211"/>
      <c r="L2065" s="216"/>
      <c r="M2065" s="217"/>
      <c r="N2065" s="218"/>
      <c r="O2065" s="218"/>
      <c r="P2065" s="218"/>
      <c r="Q2065" s="218"/>
      <c r="R2065" s="218"/>
      <c r="S2065" s="218"/>
      <c r="T2065" s="219"/>
      <c r="AT2065" s="220" t="s">
        <v>150</v>
      </c>
      <c r="AU2065" s="220" t="s">
        <v>80</v>
      </c>
      <c r="AV2065" s="11" t="s">
        <v>78</v>
      </c>
      <c r="AW2065" s="11" t="s">
        <v>35</v>
      </c>
      <c r="AX2065" s="11" t="s">
        <v>73</v>
      </c>
      <c r="AY2065" s="220" t="s">
        <v>141</v>
      </c>
    </row>
    <row r="2066" s="12" customFormat="1">
      <c r="B2066" s="221"/>
      <c r="C2066" s="222"/>
      <c r="D2066" s="212" t="s">
        <v>150</v>
      </c>
      <c r="E2066" s="223" t="s">
        <v>1</v>
      </c>
      <c r="F2066" s="224" t="s">
        <v>1904</v>
      </c>
      <c r="G2066" s="222"/>
      <c r="H2066" s="225">
        <v>1</v>
      </c>
      <c r="I2066" s="226"/>
      <c r="J2066" s="222"/>
      <c r="K2066" s="222"/>
      <c r="L2066" s="227"/>
      <c r="M2066" s="228"/>
      <c r="N2066" s="229"/>
      <c r="O2066" s="229"/>
      <c r="P2066" s="229"/>
      <c r="Q2066" s="229"/>
      <c r="R2066" s="229"/>
      <c r="S2066" s="229"/>
      <c r="T2066" s="230"/>
      <c r="AT2066" s="231" t="s">
        <v>150</v>
      </c>
      <c r="AU2066" s="231" t="s">
        <v>80</v>
      </c>
      <c r="AV2066" s="12" t="s">
        <v>80</v>
      </c>
      <c r="AW2066" s="12" t="s">
        <v>35</v>
      </c>
      <c r="AX2066" s="12" t="s">
        <v>78</v>
      </c>
      <c r="AY2066" s="231" t="s">
        <v>141</v>
      </c>
    </row>
    <row r="2067" s="1" customFormat="1" ht="14.4" customHeight="1">
      <c r="B2067" s="37"/>
      <c r="C2067" s="198" t="s">
        <v>1905</v>
      </c>
      <c r="D2067" s="198" t="s">
        <v>143</v>
      </c>
      <c r="E2067" s="199" t="s">
        <v>1906</v>
      </c>
      <c r="F2067" s="200" t="s">
        <v>1907</v>
      </c>
      <c r="G2067" s="201" t="s">
        <v>479</v>
      </c>
      <c r="H2067" s="202">
        <v>15</v>
      </c>
      <c r="I2067" s="203"/>
      <c r="J2067" s="204">
        <f>ROUND(I2067*H2067,2)</f>
        <v>0</v>
      </c>
      <c r="K2067" s="200" t="s">
        <v>147</v>
      </c>
      <c r="L2067" s="42"/>
      <c r="M2067" s="205" t="s">
        <v>1</v>
      </c>
      <c r="N2067" s="206" t="s">
        <v>44</v>
      </c>
      <c r="O2067" s="78"/>
      <c r="P2067" s="207">
        <f>O2067*H2067</f>
        <v>0</v>
      </c>
      <c r="Q2067" s="207">
        <v>0</v>
      </c>
      <c r="R2067" s="207">
        <f>Q2067*H2067</f>
        <v>0</v>
      </c>
      <c r="S2067" s="207">
        <v>0.012999999999999999</v>
      </c>
      <c r="T2067" s="208">
        <f>S2067*H2067</f>
        <v>0.19499999999999998</v>
      </c>
      <c r="AR2067" s="16" t="s">
        <v>285</v>
      </c>
      <c r="AT2067" s="16" t="s">
        <v>143</v>
      </c>
      <c r="AU2067" s="16" t="s">
        <v>80</v>
      </c>
      <c r="AY2067" s="16" t="s">
        <v>141</v>
      </c>
      <c r="BE2067" s="209">
        <f>IF(N2067="základní",J2067,0)</f>
        <v>0</v>
      </c>
      <c r="BF2067" s="209">
        <f>IF(N2067="snížená",J2067,0)</f>
        <v>0</v>
      </c>
      <c r="BG2067" s="209">
        <f>IF(N2067="zákl. přenesená",J2067,0)</f>
        <v>0</v>
      </c>
      <c r="BH2067" s="209">
        <f>IF(N2067="sníž. přenesená",J2067,0)</f>
        <v>0</v>
      </c>
      <c r="BI2067" s="209">
        <f>IF(N2067="nulová",J2067,0)</f>
        <v>0</v>
      </c>
      <c r="BJ2067" s="16" t="s">
        <v>78</v>
      </c>
      <c r="BK2067" s="209">
        <f>ROUND(I2067*H2067,2)</f>
        <v>0</v>
      </c>
      <c r="BL2067" s="16" t="s">
        <v>285</v>
      </c>
      <c r="BM2067" s="16" t="s">
        <v>1908</v>
      </c>
    </row>
    <row r="2068" s="11" customFormat="1">
      <c r="B2068" s="210"/>
      <c r="C2068" s="211"/>
      <c r="D2068" s="212" t="s">
        <v>150</v>
      </c>
      <c r="E2068" s="213" t="s">
        <v>1</v>
      </c>
      <c r="F2068" s="214" t="s">
        <v>272</v>
      </c>
      <c r="G2068" s="211"/>
      <c r="H2068" s="213" t="s">
        <v>1</v>
      </c>
      <c r="I2068" s="215"/>
      <c r="J2068" s="211"/>
      <c r="K2068" s="211"/>
      <c r="L2068" s="216"/>
      <c r="M2068" s="217"/>
      <c r="N2068" s="218"/>
      <c r="O2068" s="218"/>
      <c r="P2068" s="218"/>
      <c r="Q2068" s="218"/>
      <c r="R2068" s="218"/>
      <c r="S2068" s="218"/>
      <c r="T2068" s="219"/>
      <c r="AT2068" s="220" t="s">
        <v>150</v>
      </c>
      <c r="AU2068" s="220" t="s">
        <v>80</v>
      </c>
      <c r="AV2068" s="11" t="s">
        <v>78</v>
      </c>
      <c r="AW2068" s="11" t="s">
        <v>35</v>
      </c>
      <c r="AX2068" s="11" t="s">
        <v>73</v>
      </c>
      <c r="AY2068" s="220" t="s">
        <v>141</v>
      </c>
    </row>
    <row r="2069" s="12" customFormat="1">
      <c r="B2069" s="221"/>
      <c r="C2069" s="222"/>
      <c r="D2069" s="212" t="s">
        <v>150</v>
      </c>
      <c r="E2069" s="223" t="s">
        <v>1</v>
      </c>
      <c r="F2069" s="224" t="s">
        <v>1909</v>
      </c>
      <c r="G2069" s="222"/>
      <c r="H2069" s="225">
        <v>1</v>
      </c>
      <c r="I2069" s="226"/>
      <c r="J2069" s="222"/>
      <c r="K2069" s="222"/>
      <c r="L2069" s="227"/>
      <c r="M2069" s="228"/>
      <c r="N2069" s="229"/>
      <c r="O2069" s="229"/>
      <c r="P2069" s="229"/>
      <c r="Q2069" s="229"/>
      <c r="R2069" s="229"/>
      <c r="S2069" s="229"/>
      <c r="T2069" s="230"/>
      <c r="AT2069" s="231" t="s">
        <v>150</v>
      </c>
      <c r="AU2069" s="231" t="s">
        <v>80</v>
      </c>
      <c r="AV2069" s="12" t="s">
        <v>80</v>
      </c>
      <c r="AW2069" s="12" t="s">
        <v>35</v>
      </c>
      <c r="AX2069" s="12" t="s">
        <v>73</v>
      </c>
      <c r="AY2069" s="231" t="s">
        <v>141</v>
      </c>
    </row>
    <row r="2070" s="12" customFormat="1">
      <c r="B2070" s="221"/>
      <c r="C2070" s="222"/>
      <c r="D2070" s="212" t="s">
        <v>150</v>
      </c>
      <c r="E2070" s="223" t="s">
        <v>1</v>
      </c>
      <c r="F2070" s="224" t="s">
        <v>1910</v>
      </c>
      <c r="G2070" s="222"/>
      <c r="H2070" s="225">
        <v>1</v>
      </c>
      <c r="I2070" s="226"/>
      <c r="J2070" s="222"/>
      <c r="K2070" s="222"/>
      <c r="L2070" s="227"/>
      <c r="M2070" s="228"/>
      <c r="N2070" s="229"/>
      <c r="O2070" s="229"/>
      <c r="P2070" s="229"/>
      <c r="Q2070" s="229"/>
      <c r="R2070" s="229"/>
      <c r="S2070" s="229"/>
      <c r="T2070" s="230"/>
      <c r="AT2070" s="231" t="s">
        <v>150</v>
      </c>
      <c r="AU2070" s="231" t="s">
        <v>80</v>
      </c>
      <c r="AV2070" s="12" t="s">
        <v>80</v>
      </c>
      <c r="AW2070" s="12" t="s">
        <v>35</v>
      </c>
      <c r="AX2070" s="12" t="s">
        <v>73</v>
      </c>
      <c r="AY2070" s="231" t="s">
        <v>141</v>
      </c>
    </row>
    <row r="2071" s="12" customFormat="1">
      <c r="B2071" s="221"/>
      <c r="C2071" s="222"/>
      <c r="D2071" s="212" t="s">
        <v>150</v>
      </c>
      <c r="E2071" s="223" t="s">
        <v>1</v>
      </c>
      <c r="F2071" s="224" t="s">
        <v>1911</v>
      </c>
      <c r="G2071" s="222"/>
      <c r="H2071" s="225">
        <v>1</v>
      </c>
      <c r="I2071" s="226"/>
      <c r="J2071" s="222"/>
      <c r="K2071" s="222"/>
      <c r="L2071" s="227"/>
      <c r="M2071" s="228"/>
      <c r="N2071" s="229"/>
      <c r="O2071" s="229"/>
      <c r="P2071" s="229"/>
      <c r="Q2071" s="229"/>
      <c r="R2071" s="229"/>
      <c r="S2071" s="229"/>
      <c r="T2071" s="230"/>
      <c r="AT2071" s="231" t="s">
        <v>150</v>
      </c>
      <c r="AU2071" s="231" t="s">
        <v>80</v>
      </c>
      <c r="AV2071" s="12" t="s">
        <v>80</v>
      </c>
      <c r="AW2071" s="12" t="s">
        <v>35</v>
      </c>
      <c r="AX2071" s="12" t="s">
        <v>73</v>
      </c>
      <c r="AY2071" s="231" t="s">
        <v>141</v>
      </c>
    </row>
    <row r="2072" s="12" customFormat="1">
      <c r="B2072" s="221"/>
      <c r="C2072" s="222"/>
      <c r="D2072" s="212" t="s">
        <v>150</v>
      </c>
      <c r="E2072" s="223" t="s">
        <v>1</v>
      </c>
      <c r="F2072" s="224" t="s">
        <v>1912</v>
      </c>
      <c r="G2072" s="222"/>
      <c r="H2072" s="225">
        <v>1</v>
      </c>
      <c r="I2072" s="226"/>
      <c r="J2072" s="222"/>
      <c r="K2072" s="222"/>
      <c r="L2072" s="227"/>
      <c r="M2072" s="228"/>
      <c r="N2072" s="229"/>
      <c r="O2072" s="229"/>
      <c r="P2072" s="229"/>
      <c r="Q2072" s="229"/>
      <c r="R2072" s="229"/>
      <c r="S2072" s="229"/>
      <c r="T2072" s="230"/>
      <c r="AT2072" s="231" t="s">
        <v>150</v>
      </c>
      <c r="AU2072" s="231" t="s">
        <v>80</v>
      </c>
      <c r="AV2072" s="12" t="s">
        <v>80</v>
      </c>
      <c r="AW2072" s="12" t="s">
        <v>35</v>
      </c>
      <c r="AX2072" s="12" t="s">
        <v>73</v>
      </c>
      <c r="AY2072" s="231" t="s">
        <v>141</v>
      </c>
    </row>
    <row r="2073" s="12" customFormat="1">
      <c r="B2073" s="221"/>
      <c r="C2073" s="222"/>
      <c r="D2073" s="212" t="s">
        <v>150</v>
      </c>
      <c r="E2073" s="223" t="s">
        <v>1</v>
      </c>
      <c r="F2073" s="224" t="s">
        <v>1913</v>
      </c>
      <c r="G2073" s="222"/>
      <c r="H2073" s="225">
        <v>1</v>
      </c>
      <c r="I2073" s="226"/>
      <c r="J2073" s="222"/>
      <c r="K2073" s="222"/>
      <c r="L2073" s="227"/>
      <c r="M2073" s="228"/>
      <c r="N2073" s="229"/>
      <c r="O2073" s="229"/>
      <c r="P2073" s="229"/>
      <c r="Q2073" s="229"/>
      <c r="R2073" s="229"/>
      <c r="S2073" s="229"/>
      <c r="T2073" s="230"/>
      <c r="AT2073" s="231" t="s">
        <v>150</v>
      </c>
      <c r="AU2073" s="231" t="s">
        <v>80</v>
      </c>
      <c r="AV2073" s="12" t="s">
        <v>80</v>
      </c>
      <c r="AW2073" s="12" t="s">
        <v>35</v>
      </c>
      <c r="AX2073" s="12" t="s">
        <v>73</v>
      </c>
      <c r="AY2073" s="231" t="s">
        <v>141</v>
      </c>
    </row>
    <row r="2074" s="12" customFormat="1">
      <c r="B2074" s="221"/>
      <c r="C2074" s="222"/>
      <c r="D2074" s="212" t="s">
        <v>150</v>
      </c>
      <c r="E2074" s="223" t="s">
        <v>1</v>
      </c>
      <c r="F2074" s="224" t="s">
        <v>1914</v>
      </c>
      <c r="G2074" s="222"/>
      <c r="H2074" s="225">
        <v>2</v>
      </c>
      <c r="I2074" s="226"/>
      <c r="J2074" s="222"/>
      <c r="K2074" s="222"/>
      <c r="L2074" s="227"/>
      <c r="M2074" s="228"/>
      <c r="N2074" s="229"/>
      <c r="O2074" s="229"/>
      <c r="P2074" s="229"/>
      <c r="Q2074" s="229"/>
      <c r="R2074" s="229"/>
      <c r="S2074" s="229"/>
      <c r="T2074" s="230"/>
      <c r="AT2074" s="231" t="s">
        <v>150</v>
      </c>
      <c r="AU2074" s="231" t="s">
        <v>80</v>
      </c>
      <c r="AV2074" s="12" t="s">
        <v>80</v>
      </c>
      <c r="AW2074" s="12" t="s">
        <v>35</v>
      </c>
      <c r="AX2074" s="12" t="s">
        <v>73</v>
      </c>
      <c r="AY2074" s="231" t="s">
        <v>141</v>
      </c>
    </row>
    <row r="2075" s="12" customFormat="1">
      <c r="B2075" s="221"/>
      <c r="C2075" s="222"/>
      <c r="D2075" s="212" t="s">
        <v>150</v>
      </c>
      <c r="E2075" s="223" t="s">
        <v>1</v>
      </c>
      <c r="F2075" s="224" t="s">
        <v>1915</v>
      </c>
      <c r="G2075" s="222"/>
      <c r="H2075" s="225">
        <v>1</v>
      </c>
      <c r="I2075" s="226"/>
      <c r="J2075" s="222"/>
      <c r="K2075" s="222"/>
      <c r="L2075" s="227"/>
      <c r="M2075" s="228"/>
      <c r="N2075" s="229"/>
      <c r="O2075" s="229"/>
      <c r="P2075" s="229"/>
      <c r="Q2075" s="229"/>
      <c r="R2075" s="229"/>
      <c r="S2075" s="229"/>
      <c r="T2075" s="230"/>
      <c r="AT2075" s="231" t="s">
        <v>150</v>
      </c>
      <c r="AU2075" s="231" t="s">
        <v>80</v>
      </c>
      <c r="AV2075" s="12" t="s">
        <v>80</v>
      </c>
      <c r="AW2075" s="12" t="s">
        <v>35</v>
      </c>
      <c r="AX2075" s="12" t="s">
        <v>73</v>
      </c>
      <c r="AY2075" s="231" t="s">
        <v>141</v>
      </c>
    </row>
    <row r="2076" s="12" customFormat="1">
      <c r="B2076" s="221"/>
      <c r="C2076" s="222"/>
      <c r="D2076" s="212" t="s">
        <v>150</v>
      </c>
      <c r="E2076" s="223" t="s">
        <v>1</v>
      </c>
      <c r="F2076" s="224" t="s">
        <v>1916</v>
      </c>
      <c r="G2076" s="222"/>
      <c r="H2076" s="225">
        <v>1</v>
      </c>
      <c r="I2076" s="226"/>
      <c r="J2076" s="222"/>
      <c r="K2076" s="222"/>
      <c r="L2076" s="227"/>
      <c r="M2076" s="228"/>
      <c r="N2076" s="229"/>
      <c r="O2076" s="229"/>
      <c r="P2076" s="229"/>
      <c r="Q2076" s="229"/>
      <c r="R2076" s="229"/>
      <c r="S2076" s="229"/>
      <c r="T2076" s="230"/>
      <c r="AT2076" s="231" t="s">
        <v>150</v>
      </c>
      <c r="AU2076" s="231" t="s">
        <v>80</v>
      </c>
      <c r="AV2076" s="12" t="s">
        <v>80</v>
      </c>
      <c r="AW2076" s="12" t="s">
        <v>35</v>
      </c>
      <c r="AX2076" s="12" t="s">
        <v>73</v>
      </c>
      <c r="AY2076" s="231" t="s">
        <v>141</v>
      </c>
    </row>
    <row r="2077" s="12" customFormat="1">
      <c r="B2077" s="221"/>
      <c r="C2077" s="222"/>
      <c r="D2077" s="212" t="s">
        <v>150</v>
      </c>
      <c r="E2077" s="223" t="s">
        <v>1</v>
      </c>
      <c r="F2077" s="224" t="s">
        <v>1917</v>
      </c>
      <c r="G2077" s="222"/>
      <c r="H2077" s="225">
        <v>1</v>
      </c>
      <c r="I2077" s="226"/>
      <c r="J2077" s="222"/>
      <c r="K2077" s="222"/>
      <c r="L2077" s="227"/>
      <c r="M2077" s="228"/>
      <c r="N2077" s="229"/>
      <c r="O2077" s="229"/>
      <c r="P2077" s="229"/>
      <c r="Q2077" s="229"/>
      <c r="R2077" s="229"/>
      <c r="S2077" s="229"/>
      <c r="T2077" s="230"/>
      <c r="AT2077" s="231" t="s">
        <v>150</v>
      </c>
      <c r="AU2077" s="231" t="s">
        <v>80</v>
      </c>
      <c r="AV2077" s="12" t="s">
        <v>80</v>
      </c>
      <c r="AW2077" s="12" t="s">
        <v>35</v>
      </c>
      <c r="AX2077" s="12" t="s">
        <v>73</v>
      </c>
      <c r="AY2077" s="231" t="s">
        <v>141</v>
      </c>
    </row>
    <row r="2078" s="12" customFormat="1">
      <c r="B2078" s="221"/>
      <c r="C2078" s="222"/>
      <c r="D2078" s="212" t="s">
        <v>150</v>
      </c>
      <c r="E2078" s="223" t="s">
        <v>1</v>
      </c>
      <c r="F2078" s="224" t="s">
        <v>1918</v>
      </c>
      <c r="G2078" s="222"/>
      <c r="H2078" s="225">
        <v>1</v>
      </c>
      <c r="I2078" s="226"/>
      <c r="J2078" s="222"/>
      <c r="K2078" s="222"/>
      <c r="L2078" s="227"/>
      <c r="M2078" s="228"/>
      <c r="N2078" s="229"/>
      <c r="O2078" s="229"/>
      <c r="P2078" s="229"/>
      <c r="Q2078" s="229"/>
      <c r="R2078" s="229"/>
      <c r="S2078" s="229"/>
      <c r="T2078" s="230"/>
      <c r="AT2078" s="231" t="s">
        <v>150</v>
      </c>
      <c r="AU2078" s="231" t="s">
        <v>80</v>
      </c>
      <c r="AV2078" s="12" t="s">
        <v>80</v>
      </c>
      <c r="AW2078" s="12" t="s">
        <v>35</v>
      </c>
      <c r="AX2078" s="12" t="s">
        <v>73</v>
      </c>
      <c r="AY2078" s="231" t="s">
        <v>141</v>
      </c>
    </row>
    <row r="2079" s="12" customFormat="1">
      <c r="B2079" s="221"/>
      <c r="C2079" s="222"/>
      <c r="D2079" s="212" t="s">
        <v>150</v>
      </c>
      <c r="E2079" s="223" t="s">
        <v>1</v>
      </c>
      <c r="F2079" s="224" t="s">
        <v>1919</v>
      </c>
      <c r="G2079" s="222"/>
      <c r="H2079" s="225">
        <v>1</v>
      </c>
      <c r="I2079" s="226"/>
      <c r="J2079" s="222"/>
      <c r="K2079" s="222"/>
      <c r="L2079" s="227"/>
      <c r="M2079" s="228"/>
      <c r="N2079" s="229"/>
      <c r="O2079" s="229"/>
      <c r="P2079" s="229"/>
      <c r="Q2079" s="229"/>
      <c r="R2079" s="229"/>
      <c r="S2079" s="229"/>
      <c r="T2079" s="230"/>
      <c r="AT2079" s="231" t="s">
        <v>150</v>
      </c>
      <c r="AU2079" s="231" t="s">
        <v>80</v>
      </c>
      <c r="AV2079" s="12" t="s">
        <v>80</v>
      </c>
      <c r="AW2079" s="12" t="s">
        <v>35</v>
      </c>
      <c r="AX2079" s="12" t="s">
        <v>73</v>
      </c>
      <c r="AY2079" s="231" t="s">
        <v>141</v>
      </c>
    </row>
    <row r="2080" s="12" customFormat="1">
      <c r="B2080" s="221"/>
      <c r="C2080" s="222"/>
      <c r="D2080" s="212" t="s">
        <v>150</v>
      </c>
      <c r="E2080" s="223" t="s">
        <v>1</v>
      </c>
      <c r="F2080" s="224" t="s">
        <v>1920</v>
      </c>
      <c r="G2080" s="222"/>
      <c r="H2080" s="225">
        <v>1</v>
      </c>
      <c r="I2080" s="226"/>
      <c r="J2080" s="222"/>
      <c r="K2080" s="222"/>
      <c r="L2080" s="227"/>
      <c r="M2080" s="228"/>
      <c r="N2080" s="229"/>
      <c r="O2080" s="229"/>
      <c r="P2080" s="229"/>
      <c r="Q2080" s="229"/>
      <c r="R2080" s="229"/>
      <c r="S2080" s="229"/>
      <c r="T2080" s="230"/>
      <c r="AT2080" s="231" t="s">
        <v>150</v>
      </c>
      <c r="AU2080" s="231" t="s">
        <v>80</v>
      </c>
      <c r="AV2080" s="12" t="s">
        <v>80</v>
      </c>
      <c r="AW2080" s="12" t="s">
        <v>35</v>
      </c>
      <c r="AX2080" s="12" t="s">
        <v>73</v>
      </c>
      <c r="AY2080" s="231" t="s">
        <v>141</v>
      </c>
    </row>
    <row r="2081" s="12" customFormat="1">
      <c r="B2081" s="221"/>
      <c r="C2081" s="222"/>
      <c r="D2081" s="212" t="s">
        <v>150</v>
      </c>
      <c r="E2081" s="223" t="s">
        <v>1</v>
      </c>
      <c r="F2081" s="224" t="s">
        <v>1921</v>
      </c>
      <c r="G2081" s="222"/>
      <c r="H2081" s="225">
        <v>1</v>
      </c>
      <c r="I2081" s="226"/>
      <c r="J2081" s="222"/>
      <c r="K2081" s="222"/>
      <c r="L2081" s="227"/>
      <c r="M2081" s="228"/>
      <c r="N2081" s="229"/>
      <c r="O2081" s="229"/>
      <c r="P2081" s="229"/>
      <c r="Q2081" s="229"/>
      <c r="R2081" s="229"/>
      <c r="S2081" s="229"/>
      <c r="T2081" s="230"/>
      <c r="AT2081" s="231" t="s">
        <v>150</v>
      </c>
      <c r="AU2081" s="231" t="s">
        <v>80</v>
      </c>
      <c r="AV2081" s="12" t="s">
        <v>80</v>
      </c>
      <c r="AW2081" s="12" t="s">
        <v>35</v>
      </c>
      <c r="AX2081" s="12" t="s">
        <v>73</v>
      </c>
      <c r="AY2081" s="231" t="s">
        <v>141</v>
      </c>
    </row>
    <row r="2082" s="12" customFormat="1">
      <c r="B2082" s="221"/>
      <c r="C2082" s="222"/>
      <c r="D2082" s="212" t="s">
        <v>150</v>
      </c>
      <c r="E2082" s="223" t="s">
        <v>1</v>
      </c>
      <c r="F2082" s="224" t="s">
        <v>1922</v>
      </c>
      <c r="G2082" s="222"/>
      <c r="H2082" s="225">
        <v>1</v>
      </c>
      <c r="I2082" s="226"/>
      <c r="J2082" s="222"/>
      <c r="K2082" s="222"/>
      <c r="L2082" s="227"/>
      <c r="M2082" s="228"/>
      <c r="N2082" s="229"/>
      <c r="O2082" s="229"/>
      <c r="P2082" s="229"/>
      <c r="Q2082" s="229"/>
      <c r="R2082" s="229"/>
      <c r="S2082" s="229"/>
      <c r="T2082" s="230"/>
      <c r="AT2082" s="231" t="s">
        <v>150</v>
      </c>
      <c r="AU2082" s="231" t="s">
        <v>80</v>
      </c>
      <c r="AV2082" s="12" t="s">
        <v>80</v>
      </c>
      <c r="AW2082" s="12" t="s">
        <v>35</v>
      </c>
      <c r="AX2082" s="12" t="s">
        <v>73</v>
      </c>
      <c r="AY2082" s="231" t="s">
        <v>141</v>
      </c>
    </row>
    <row r="2083" s="13" customFormat="1">
      <c r="B2083" s="232"/>
      <c r="C2083" s="233"/>
      <c r="D2083" s="212" t="s">
        <v>150</v>
      </c>
      <c r="E2083" s="234" t="s">
        <v>1</v>
      </c>
      <c r="F2083" s="235" t="s">
        <v>155</v>
      </c>
      <c r="G2083" s="233"/>
      <c r="H2083" s="236">
        <v>15</v>
      </c>
      <c r="I2083" s="237"/>
      <c r="J2083" s="233"/>
      <c r="K2083" s="233"/>
      <c r="L2083" s="238"/>
      <c r="M2083" s="239"/>
      <c r="N2083" s="240"/>
      <c r="O2083" s="240"/>
      <c r="P2083" s="240"/>
      <c r="Q2083" s="240"/>
      <c r="R2083" s="240"/>
      <c r="S2083" s="240"/>
      <c r="T2083" s="241"/>
      <c r="AT2083" s="242" t="s">
        <v>150</v>
      </c>
      <c r="AU2083" s="242" t="s">
        <v>80</v>
      </c>
      <c r="AV2083" s="13" t="s">
        <v>148</v>
      </c>
      <c r="AW2083" s="13" t="s">
        <v>35</v>
      </c>
      <c r="AX2083" s="13" t="s">
        <v>78</v>
      </c>
      <c r="AY2083" s="242" t="s">
        <v>141</v>
      </c>
    </row>
    <row r="2084" s="1" customFormat="1" ht="14.4" customHeight="1">
      <c r="B2084" s="37"/>
      <c r="C2084" s="198" t="s">
        <v>1923</v>
      </c>
      <c r="D2084" s="198" t="s">
        <v>143</v>
      </c>
      <c r="E2084" s="199" t="s">
        <v>1924</v>
      </c>
      <c r="F2084" s="200" t="s">
        <v>1925</v>
      </c>
      <c r="G2084" s="201" t="s">
        <v>745</v>
      </c>
      <c r="H2084" s="202">
        <v>40</v>
      </c>
      <c r="I2084" s="203"/>
      <c r="J2084" s="204">
        <f>ROUND(I2084*H2084,2)</f>
        <v>0</v>
      </c>
      <c r="K2084" s="200" t="s">
        <v>147</v>
      </c>
      <c r="L2084" s="42"/>
      <c r="M2084" s="205" t="s">
        <v>1</v>
      </c>
      <c r="N2084" s="206" t="s">
        <v>44</v>
      </c>
      <c r="O2084" s="78"/>
      <c r="P2084" s="207">
        <f>O2084*H2084</f>
        <v>0</v>
      </c>
      <c r="Q2084" s="207">
        <v>6.9999999999999994E-05</v>
      </c>
      <c r="R2084" s="207">
        <f>Q2084*H2084</f>
        <v>0.0027999999999999995</v>
      </c>
      <c r="S2084" s="207">
        <v>0</v>
      </c>
      <c r="T2084" s="208">
        <f>S2084*H2084</f>
        <v>0</v>
      </c>
      <c r="AR2084" s="16" t="s">
        <v>285</v>
      </c>
      <c r="AT2084" s="16" t="s">
        <v>143</v>
      </c>
      <c r="AU2084" s="16" t="s">
        <v>80</v>
      </c>
      <c r="AY2084" s="16" t="s">
        <v>141</v>
      </c>
      <c r="BE2084" s="209">
        <f>IF(N2084="základní",J2084,0)</f>
        <v>0</v>
      </c>
      <c r="BF2084" s="209">
        <f>IF(N2084="snížená",J2084,0)</f>
        <v>0</v>
      </c>
      <c r="BG2084" s="209">
        <f>IF(N2084="zákl. přenesená",J2084,0)</f>
        <v>0</v>
      </c>
      <c r="BH2084" s="209">
        <f>IF(N2084="sníž. přenesená",J2084,0)</f>
        <v>0</v>
      </c>
      <c r="BI2084" s="209">
        <f>IF(N2084="nulová",J2084,0)</f>
        <v>0</v>
      </c>
      <c r="BJ2084" s="16" t="s">
        <v>78</v>
      </c>
      <c r="BK2084" s="209">
        <f>ROUND(I2084*H2084,2)</f>
        <v>0</v>
      </c>
      <c r="BL2084" s="16" t="s">
        <v>285</v>
      </c>
      <c r="BM2084" s="16" t="s">
        <v>1926</v>
      </c>
    </row>
    <row r="2085" s="12" customFormat="1">
      <c r="B2085" s="221"/>
      <c r="C2085" s="222"/>
      <c r="D2085" s="212" t="s">
        <v>150</v>
      </c>
      <c r="E2085" s="223" t="s">
        <v>1</v>
      </c>
      <c r="F2085" s="224" t="s">
        <v>1927</v>
      </c>
      <c r="G2085" s="222"/>
      <c r="H2085" s="225">
        <v>10</v>
      </c>
      <c r="I2085" s="226"/>
      <c r="J2085" s="222"/>
      <c r="K2085" s="222"/>
      <c r="L2085" s="227"/>
      <c r="M2085" s="228"/>
      <c r="N2085" s="229"/>
      <c r="O2085" s="229"/>
      <c r="P2085" s="229"/>
      <c r="Q2085" s="229"/>
      <c r="R2085" s="229"/>
      <c r="S2085" s="229"/>
      <c r="T2085" s="230"/>
      <c r="AT2085" s="231" t="s">
        <v>150</v>
      </c>
      <c r="AU2085" s="231" t="s">
        <v>80</v>
      </c>
      <c r="AV2085" s="12" t="s">
        <v>80</v>
      </c>
      <c r="AW2085" s="12" t="s">
        <v>35</v>
      </c>
      <c r="AX2085" s="12" t="s">
        <v>73</v>
      </c>
      <c r="AY2085" s="231" t="s">
        <v>141</v>
      </c>
    </row>
    <row r="2086" s="12" customFormat="1">
      <c r="B2086" s="221"/>
      <c r="C2086" s="222"/>
      <c r="D2086" s="212" t="s">
        <v>150</v>
      </c>
      <c r="E2086" s="223" t="s">
        <v>1</v>
      </c>
      <c r="F2086" s="224" t="s">
        <v>1928</v>
      </c>
      <c r="G2086" s="222"/>
      <c r="H2086" s="225">
        <v>30</v>
      </c>
      <c r="I2086" s="226"/>
      <c r="J2086" s="222"/>
      <c r="K2086" s="222"/>
      <c r="L2086" s="227"/>
      <c r="M2086" s="228"/>
      <c r="N2086" s="229"/>
      <c r="O2086" s="229"/>
      <c r="P2086" s="229"/>
      <c r="Q2086" s="229"/>
      <c r="R2086" s="229"/>
      <c r="S2086" s="229"/>
      <c r="T2086" s="230"/>
      <c r="AT2086" s="231" t="s">
        <v>150</v>
      </c>
      <c r="AU2086" s="231" t="s">
        <v>80</v>
      </c>
      <c r="AV2086" s="12" t="s">
        <v>80</v>
      </c>
      <c r="AW2086" s="12" t="s">
        <v>35</v>
      </c>
      <c r="AX2086" s="12" t="s">
        <v>73</v>
      </c>
      <c r="AY2086" s="231" t="s">
        <v>141</v>
      </c>
    </row>
    <row r="2087" s="13" customFormat="1">
      <c r="B2087" s="232"/>
      <c r="C2087" s="233"/>
      <c r="D2087" s="212" t="s">
        <v>150</v>
      </c>
      <c r="E2087" s="234" t="s">
        <v>1</v>
      </c>
      <c r="F2087" s="235" t="s">
        <v>155</v>
      </c>
      <c r="G2087" s="233"/>
      <c r="H2087" s="236">
        <v>40</v>
      </c>
      <c r="I2087" s="237"/>
      <c r="J2087" s="233"/>
      <c r="K2087" s="233"/>
      <c r="L2087" s="238"/>
      <c r="M2087" s="239"/>
      <c r="N2087" s="240"/>
      <c r="O2087" s="240"/>
      <c r="P2087" s="240"/>
      <c r="Q2087" s="240"/>
      <c r="R2087" s="240"/>
      <c r="S2087" s="240"/>
      <c r="T2087" s="241"/>
      <c r="AT2087" s="242" t="s">
        <v>150</v>
      </c>
      <c r="AU2087" s="242" t="s">
        <v>80</v>
      </c>
      <c r="AV2087" s="13" t="s">
        <v>148</v>
      </c>
      <c r="AW2087" s="13" t="s">
        <v>35</v>
      </c>
      <c r="AX2087" s="13" t="s">
        <v>78</v>
      </c>
      <c r="AY2087" s="242" t="s">
        <v>141</v>
      </c>
    </row>
    <row r="2088" s="1" customFormat="1" ht="14.4" customHeight="1">
      <c r="B2088" s="37"/>
      <c r="C2088" s="254" t="s">
        <v>1929</v>
      </c>
      <c r="D2088" s="254" t="s">
        <v>298</v>
      </c>
      <c r="E2088" s="255" t="s">
        <v>1930</v>
      </c>
      <c r="F2088" s="256" t="s">
        <v>1931</v>
      </c>
      <c r="G2088" s="257" t="s">
        <v>745</v>
      </c>
      <c r="H2088" s="258">
        <v>10</v>
      </c>
      <c r="I2088" s="259"/>
      <c r="J2088" s="260">
        <f>ROUND(I2088*H2088,2)</f>
        <v>0</v>
      </c>
      <c r="K2088" s="256" t="s">
        <v>1</v>
      </c>
      <c r="L2088" s="261"/>
      <c r="M2088" s="262" t="s">
        <v>1</v>
      </c>
      <c r="N2088" s="263" t="s">
        <v>44</v>
      </c>
      <c r="O2088" s="78"/>
      <c r="P2088" s="207">
        <f>O2088*H2088</f>
        <v>0</v>
      </c>
      <c r="Q2088" s="207">
        <v>1</v>
      </c>
      <c r="R2088" s="207">
        <f>Q2088*H2088</f>
        <v>10</v>
      </c>
      <c r="S2088" s="207">
        <v>0</v>
      </c>
      <c r="T2088" s="208">
        <f>S2088*H2088</f>
        <v>0</v>
      </c>
      <c r="AR2088" s="16" t="s">
        <v>422</v>
      </c>
      <c r="AT2088" s="16" t="s">
        <v>298</v>
      </c>
      <c r="AU2088" s="16" t="s">
        <v>80</v>
      </c>
      <c r="AY2088" s="16" t="s">
        <v>141</v>
      </c>
      <c r="BE2088" s="209">
        <f>IF(N2088="základní",J2088,0)</f>
        <v>0</v>
      </c>
      <c r="BF2088" s="209">
        <f>IF(N2088="snížená",J2088,0)</f>
        <v>0</v>
      </c>
      <c r="BG2088" s="209">
        <f>IF(N2088="zákl. přenesená",J2088,0)</f>
        <v>0</v>
      </c>
      <c r="BH2088" s="209">
        <f>IF(N2088="sníž. přenesená",J2088,0)</f>
        <v>0</v>
      </c>
      <c r="BI2088" s="209">
        <f>IF(N2088="nulová",J2088,0)</f>
        <v>0</v>
      </c>
      <c r="BJ2088" s="16" t="s">
        <v>78</v>
      </c>
      <c r="BK2088" s="209">
        <f>ROUND(I2088*H2088,2)</f>
        <v>0</v>
      </c>
      <c r="BL2088" s="16" t="s">
        <v>285</v>
      </c>
      <c r="BM2088" s="16" t="s">
        <v>1932</v>
      </c>
    </row>
    <row r="2089" s="11" customFormat="1">
      <c r="B2089" s="210"/>
      <c r="C2089" s="211"/>
      <c r="D2089" s="212" t="s">
        <v>150</v>
      </c>
      <c r="E2089" s="213" t="s">
        <v>1</v>
      </c>
      <c r="F2089" s="214" t="s">
        <v>250</v>
      </c>
      <c r="G2089" s="211"/>
      <c r="H2089" s="213" t="s">
        <v>1</v>
      </c>
      <c r="I2089" s="215"/>
      <c r="J2089" s="211"/>
      <c r="K2089" s="211"/>
      <c r="L2089" s="216"/>
      <c r="M2089" s="217"/>
      <c r="N2089" s="218"/>
      <c r="O2089" s="218"/>
      <c r="P2089" s="218"/>
      <c r="Q2089" s="218"/>
      <c r="R2089" s="218"/>
      <c r="S2089" s="218"/>
      <c r="T2089" s="219"/>
      <c r="AT2089" s="220" t="s">
        <v>150</v>
      </c>
      <c r="AU2089" s="220" t="s">
        <v>80</v>
      </c>
      <c r="AV2089" s="11" t="s">
        <v>78</v>
      </c>
      <c r="AW2089" s="11" t="s">
        <v>35</v>
      </c>
      <c r="AX2089" s="11" t="s">
        <v>73</v>
      </c>
      <c r="AY2089" s="220" t="s">
        <v>141</v>
      </c>
    </row>
    <row r="2090" s="11" customFormat="1">
      <c r="B2090" s="210"/>
      <c r="C2090" s="211"/>
      <c r="D2090" s="212" t="s">
        <v>150</v>
      </c>
      <c r="E2090" s="213" t="s">
        <v>1</v>
      </c>
      <c r="F2090" s="214" t="s">
        <v>251</v>
      </c>
      <c r="G2090" s="211"/>
      <c r="H2090" s="213" t="s">
        <v>1</v>
      </c>
      <c r="I2090" s="215"/>
      <c r="J2090" s="211"/>
      <c r="K2090" s="211"/>
      <c r="L2090" s="216"/>
      <c r="M2090" s="217"/>
      <c r="N2090" s="218"/>
      <c r="O2090" s="218"/>
      <c r="P2090" s="218"/>
      <c r="Q2090" s="218"/>
      <c r="R2090" s="218"/>
      <c r="S2090" s="218"/>
      <c r="T2090" s="219"/>
      <c r="AT2090" s="220" t="s">
        <v>150</v>
      </c>
      <c r="AU2090" s="220" t="s">
        <v>80</v>
      </c>
      <c r="AV2090" s="11" t="s">
        <v>78</v>
      </c>
      <c r="AW2090" s="11" t="s">
        <v>35</v>
      </c>
      <c r="AX2090" s="11" t="s">
        <v>73</v>
      </c>
      <c r="AY2090" s="220" t="s">
        <v>141</v>
      </c>
    </row>
    <row r="2091" s="12" customFormat="1">
      <c r="B2091" s="221"/>
      <c r="C2091" s="222"/>
      <c r="D2091" s="212" t="s">
        <v>150</v>
      </c>
      <c r="E2091" s="223" t="s">
        <v>1</v>
      </c>
      <c r="F2091" s="224" t="s">
        <v>227</v>
      </c>
      <c r="G2091" s="222"/>
      <c r="H2091" s="225">
        <v>10</v>
      </c>
      <c r="I2091" s="226"/>
      <c r="J2091" s="222"/>
      <c r="K2091" s="222"/>
      <c r="L2091" s="227"/>
      <c r="M2091" s="228"/>
      <c r="N2091" s="229"/>
      <c r="O2091" s="229"/>
      <c r="P2091" s="229"/>
      <c r="Q2091" s="229"/>
      <c r="R2091" s="229"/>
      <c r="S2091" s="229"/>
      <c r="T2091" s="230"/>
      <c r="AT2091" s="231" t="s">
        <v>150</v>
      </c>
      <c r="AU2091" s="231" t="s">
        <v>80</v>
      </c>
      <c r="AV2091" s="12" t="s">
        <v>80</v>
      </c>
      <c r="AW2091" s="12" t="s">
        <v>35</v>
      </c>
      <c r="AX2091" s="12" t="s">
        <v>78</v>
      </c>
      <c r="AY2091" s="231" t="s">
        <v>141</v>
      </c>
    </row>
    <row r="2092" s="1" customFormat="1" ht="14.4" customHeight="1">
      <c r="B2092" s="37"/>
      <c r="C2092" s="254" t="s">
        <v>1933</v>
      </c>
      <c r="D2092" s="254" t="s">
        <v>298</v>
      </c>
      <c r="E2092" s="255" t="s">
        <v>1934</v>
      </c>
      <c r="F2092" s="256" t="s">
        <v>1931</v>
      </c>
      <c r="G2092" s="257" t="s">
        <v>745</v>
      </c>
      <c r="H2092" s="258">
        <v>30</v>
      </c>
      <c r="I2092" s="259"/>
      <c r="J2092" s="260">
        <f>ROUND(I2092*H2092,2)</f>
        <v>0</v>
      </c>
      <c r="K2092" s="256" t="s">
        <v>1</v>
      </c>
      <c r="L2092" s="261"/>
      <c r="M2092" s="262" t="s">
        <v>1</v>
      </c>
      <c r="N2092" s="263" t="s">
        <v>44</v>
      </c>
      <c r="O2092" s="78"/>
      <c r="P2092" s="207">
        <f>O2092*H2092</f>
        <v>0</v>
      </c>
      <c r="Q2092" s="207">
        <v>1</v>
      </c>
      <c r="R2092" s="207">
        <f>Q2092*H2092</f>
        <v>30</v>
      </c>
      <c r="S2092" s="207">
        <v>0</v>
      </c>
      <c r="T2092" s="208">
        <f>S2092*H2092</f>
        <v>0</v>
      </c>
      <c r="AR2092" s="16" t="s">
        <v>422</v>
      </c>
      <c r="AT2092" s="16" t="s">
        <v>298</v>
      </c>
      <c r="AU2092" s="16" t="s">
        <v>80</v>
      </c>
      <c r="AY2092" s="16" t="s">
        <v>141</v>
      </c>
      <c r="BE2092" s="209">
        <f>IF(N2092="základní",J2092,0)</f>
        <v>0</v>
      </c>
      <c r="BF2092" s="209">
        <f>IF(N2092="snížená",J2092,0)</f>
        <v>0</v>
      </c>
      <c r="BG2092" s="209">
        <f>IF(N2092="zákl. přenesená",J2092,0)</f>
        <v>0</v>
      </c>
      <c r="BH2092" s="209">
        <f>IF(N2092="sníž. přenesená",J2092,0)</f>
        <v>0</v>
      </c>
      <c r="BI2092" s="209">
        <f>IF(N2092="nulová",J2092,0)</f>
        <v>0</v>
      </c>
      <c r="BJ2092" s="16" t="s">
        <v>78</v>
      </c>
      <c r="BK2092" s="209">
        <f>ROUND(I2092*H2092,2)</f>
        <v>0</v>
      </c>
      <c r="BL2092" s="16" t="s">
        <v>285</v>
      </c>
      <c r="BM2092" s="16" t="s">
        <v>1935</v>
      </c>
    </row>
    <row r="2093" s="11" customFormat="1">
      <c r="B2093" s="210"/>
      <c r="C2093" s="211"/>
      <c r="D2093" s="212" t="s">
        <v>150</v>
      </c>
      <c r="E2093" s="213" t="s">
        <v>1</v>
      </c>
      <c r="F2093" s="214" t="s">
        <v>1079</v>
      </c>
      <c r="G2093" s="211"/>
      <c r="H2093" s="213" t="s">
        <v>1</v>
      </c>
      <c r="I2093" s="215"/>
      <c r="J2093" s="211"/>
      <c r="K2093" s="211"/>
      <c r="L2093" s="216"/>
      <c r="M2093" s="217"/>
      <c r="N2093" s="218"/>
      <c r="O2093" s="218"/>
      <c r="P2093" s="218"/>
      <c r="Q2093" s="218"/>
      <c r="R2093" s="218"/>
      <c r="S2093" s="218"/>
      <c r="T2093" s="219"/>
      <c r="AT2093" s="220" t="s">
        <v>150</v>
      </c>
      <c r="AU2093" s="220" t="s">
        <v>80</v>
      </c>
      <c r="AV2093" s="11" t="s">
        <v>78</v>
      </c>
      <c r="AW2093" s="11" t="s">
        <v>35</v>
      </c>
      <c r="AX2093" s="11" t="s">
        <v>73</v>
      </c>
      <c r="AY2093" s="220" t="s">
        <v>141</v>
      </c>
    </row>
    <row r="2094" s="11" customFormat="1">
      <c r="B2094" s="210"/>
      <c r="C2094" s="211"/>
      <c r="D2094" s="212" t="s">
        <v>150</v>
      </c>
      <c r="E2094" s="213" t="s">
        <v>1</v>
      </c>
      <c r="F2094" s="214" t="s">
        <v>251</v>
      </c>
      <c r="G2094" s="211"/>
      <c r="H2094" s="213" t="s">
        <v>1</v>
      </c>
      <c r="I2094" s="215"/>
      <c r="J2094" s="211"/>
      <c r="K2094" s="211"/>
      <c r="L2094" s="216"/>
      <c r="M2094" s="217"/>
      <c r="N2094" s="218"/>
      <c r="O2094" s="218"/>
      <c r="P2094" s="218"/>
      <c r="Q2094" s="218"/>
      <c r="R2094" s="218"/>
      <c r="S2094" s="218"/>
      <c r="T2094" s="219"/>
      <c r="AT2094" s="220" t="s">
        <v>150</v>
      </c>
      <c r="AU2094" s="220" t="s">
        <v>80</v>
      </c>
      <c r="AV2094" s="11" t="s">
        <v>78</v>
      </c>
      <c r="AW2094" s="11" t="s">
        <v>35</v>
      </c>
      <c r="AX2094" s="11" t="s">
        <v>73</v>
      </c>
      <c r="AY2094" s="220" t="s">
        <v>141</v>
      </c>
    </row>
    <row r="2095" s="11" customFormat="1">
      <c r="B2095" s="210"/>
      <c r="C2095" s="211"/>
      <c r="D2095" s="212" t="s">
        <v>150</v>
      </c>
      <c r="E2095" s="213" t="s">
        <v>1</v>
      </c>
      <c r="F2095" s="214" t="s">
        <v>1080</v>
      </c>
      <c r="G2095" s="211"/>
      <c r="H2095" s="213" t="s">
        <v>1</v>
      </c>
      <c r="I2095" s="215"/>
      <c r="J2095" s="211"/>
      <c r="K2095" s="211"/>
      <c r="L2095" s="216"/>
      <c r="M2095" s="217"/>
      <c r="N2095" s="218"/>
      <c r="O2095" s="218"/>
      <c r="P2095" s="218"/>
      <c r="Q2095" s="218"/>
      <c r="R2095" s="218"/>
      <c r="S2095" s="218"/>
      <c r="T2095" s="219"/>
      <c r="AT2095" s="220" t="s">
        <v>150</v>
      </c>
      <c r="AU2095" s="220" t="s">
        <v>80</v>
      </c>
      <c r="AV2095" s="11" t="s">
        <v>78</v>
      </c>
      <c r="AW2095" s="11" t="s">
        <v>35</v>
      </c>
      <c r="AX2095" s="11" t="s">
        <v>73</v>
      </c>
      <c r="AY2095" s="220" t="s">
        <v>141</v>
      </c>
    </row>
    <row r="2096" s="11" customFormat="1">
      <c r="B2096" s="210"/>
      <c r="C2096" s="211"/>
      <c r="D2096" s="212" t="s">
        <v>150</v>
      </c>
      <c r="E2096" s="213" t="s">
        <v>1</v>
      </c>
      <c r="F2096" s="214" t="s">
        <v>1081</v>
      </c>
      <c r="G2096" s="211"/>
      <c r="H2096" s="213" t="s">
        <v>1</v>
      </c>
      <c r="I2096" s="215"/>
      <c r="J2096" s="211"/>
      <c r="K2096" s="211"/>
      <c r="L2096" s="216"/>
      <c r="M2096" s="217"/>
      <c r="N2096" s="218"/>
      <c r="O2096" s="218"/>
      <c r="P2096" s="218"/>
      <c r="Q2096" s="218"/>
      <c r="R2096" s="218"/>
      <c r="S2096" s="218"/>
      <c r="T2096" s="219"/>
      <c r="AT2096" s="220" t="s">
        <v>150</v>
      </c>
      <c r="AU2096" s="220" t="s">
        <v>80</v>
      </c>
      <c r="AV2096" s="11" t="s">
        <v>78</v>
      </c>
      <c r="AW2096" s="11" t="s">
        <v>35</v>
      </c>
      <c r="AX2096" s="11" t="s">
        <v>73</v>
      </c>
      <c r="AY2096" s="220" t="s">
        <v>141</v>
      </c>
    </row>
    <row r="2097" s="12" customFormat="1">
      <c r="B2097" s="221"/>
      <c r="C2097" s="222"/>
      <c r="D2097" s="212" t="s">
        <v>150</v>
      </c>
      <c r="E2097" s="223" t="s">
        <v>1</v>
      </c>
      <c r="F2097" s="224" t="s">
        <v>1936</v>
      </c>
      <c r="G2097" s="222"/>
      <c r="H2097" s="225">
        <v>30</v>
      </c>
      <c r="I2097" s="226"/>
      <c r="J2097" s="222"/>
      <c r="K2097" s="222"/>
      <c r="L2097" s="227"/>
      <c r="M2097" s="228"/>
      <c r="N2097" s="229"/>
      <c r="O2097" s="229"/>
      <c r="P2097" s="229"/>
      <c r="Q2097" s="229"/>
      <c r="R2097" s="229"/>
      <c r="S2097" s="229"/>
      <c r="T2097" s="230"/>
      <c r="AT2097" s="231" t="s">
        <v>150</v>
      </c>
      <c r="AU2097" s="231" t="s">
        <v>80</v>
      </c>
      <c r="AV2097" s="12" t="s">
        <v>80</v>
      </c>
      <c r="AW2097" s="12" t="s">
        <v>35</v>
      </c>
      <c r="AX2097" s="12" t="s">
        <v>78</v>
      </c>
      <c r="AY2097" s="231" t="s">
        <v>141</v>
      </c>
    </row>
    <row r="2098" s="1" customFormat="1" ht="14.4" customHeight="1">
      <c r="B2098" s="37"/>
      <c r="C2098" s="198" t="s">
        <v>1937</v>
      </c>
      <c r="D2098" s="198" t="s">
        <v>143</v>
      </c>
      <c r="E2098" s="199" t="s">
        <v>1938</v>
      </c>
      <c r="F2098" s="200" t="s">
        <v>1939</v>
      </c>
      <c r="G2098" s="201" t="s">
        <v>745</v>
      </c>
      <c r="H2098" s="202">
        <v>74.939999999999998</v>
      </c>
      <c r="I2098" s="203"/>
      <c r="J2098" s="204">
        <f>ROUND(I2098*H2098,2)</f>
        <v>0</v>
      </c>
      <c r="K2098" s="200" t="s">
        <v>147</v>
      </c>
      <c r="L2098" s="42"/>
      <c r="M2098" s="205" t="s">
        <v>1</v>
      </c>
      <c r="N2098" s="206" t="s">
        <v>44</v>
      </c>
      <c r="O2098" s="78"/>
      <c r="P2098" s="207">
        <f>O2098*H2098</f>
        <v>0</v>
      </c>
      <c r="Q2098" s="207">
        <v>5.0000000000000002E-05</v>
      </c>
      <c r="R2098" s="207">
        <f>Q2098*H2098</f>
        <v>0.0037469999999999999</v>
      </c>
      <c r="S2098" s="207">
        <v>0</v>
      </c>
      <c r="T2098" s="208">
        <f>S2098*H2098</f>
        <v>0</v>
      </c>
      <c r="AR2098" s="16" t="s">
        <v>285</v>
      </c>
      <c r="AT2098" s="16" t="s">
        <v>143</v>
      </c>
      <c r="AU2098" s="16" t="s">
        <v>80</v>
      </c>
      <c r="AY2098" s="16" t="s">
        <v>141</v>
      </c>
      <c r="BE2098" s="209">
        <f>IF(N2098="základní",J2098,0)</f>
        <v>0</v>
      </c>
      <c r="BF2098" s="209">
        <f>IF(N2098="snížená",J2098,0)</f>
        <v>0</v>
      </c>
      <c r="BG2098" s="209">
        <f>IF(N2098="zákl. přenesená",J2098,0)</f>
        <v>0</v>
      </c>
      <c r="BH2098" s="209">
        <f>IF(N2098="sníž. přenesená",J2098,0)</f>
        <v>0</v>
      </c>
      <c r="BI2098" s="209">
        <f>IF(N2098="nulová",J2098,0)</f>
        <v>0</v>
      </c>
      <c r="BJ2098" s="16" t="s">
        <v>78</v>
      </c>
      <c r="BK2098" s="209">
        <f>ROUND(I2098*H2098,2)</f>
        <v>0</v>
      </c>
      <c r="BL2098" s="16" t="s">
        <v>285</v>
      </c>
      <c r="BM2098" s="16" t="s">
        <v>1940</v>
      </c>
    </row>
    <row r="2099" s="11" customFormat="1">
      <c r="B2099" s="210"/>
      <c r="C2099" s="211"/>
      <c r="D2099" s="212" t="s">
        <v>150</v>
      </c>
      <c r="E2099" s="213" t="s">
        <v>1</v>
      </c>
      <c r="F2099" s="214" t="s">
        <v>231</v>
      </c>
      <c r="G2099" s="211"/>
      <c r="H2099" s="213" t="s">
        <v>1</v>
      </c>
      <c r="I2099" s="215"/>
      <c r="J2099" s="211"/>
      <c r="K2099" s="211"/>
      <c r="L2099" s="216"/>
      <c r="M2099" s="217"/>
      <c r="N2099" s="218"/>
      <c r="O2099" s="218"/>
      <c r="P2099" s="218"/>
      <c r="Q2099" s="218"/>
      <c r="R2099" s="218"/>
      <c r="S2099" s="218"/>
      <c r="T2099" s="219"/>
      <c r="AT2099" s="220" t="s">
        <v>150</v>
      </c>
      <c r="AU2099" s="220" t="s">
        <v>80</v>
      </c>
      <c r="AV2099" s="11" t="s">
        <v>78</v>
      </c>
      <c r="AW2099" s="11" t="s">
        <v>35</v>
      </c>
      <c r="AX2099" s="11" t="s">
        <v>73</v>
      </c>
      <c r="AY2099" s="220" t="s">
        <v>141</v>
      </c>
    </row>
    <row r="2100" s="11" customFormat="1">
      <c r="B2100" s="210"/>
      <c r="C2100" s="211"/>
      <c r="D2100" s="212" t="s">
        <v>150</v>
      </c>
      <c r="E2100" s="213" t="s">
        <v>1</v>
      </c>
      <c r="F2100" s="214" t="s">
        <v>1941</v>
      </c>
      <c r="G2100" s="211"/>
      <c r="H2100" s="213" t="s">
        <v>1</v>
      </c>
      <c r="I2100" s="215"/>
      <c r="J2100" s="211"/>
      <c r="K2100" s="211"/>
      <c r="L2100" s="216"/>
      <c r="M2100" s="217"/>
      <c r="N2100" s="218"/>
      <c r="O2100" s="218"/>
      <c r="P2100" s="218"/>
      <c r="Q2100" s="218"/>
      <c r="R2100" s="218"/>
      <c r="S2100" s="218"/>
      <c r="T2100" s="219"/>
      <c r="AT2100" s="220" t="s">
        <v>150</v>
      </c>
      <c r="AU2100" s="220" t="s">
        <v>80</v>
      </c>
      <c r="AV2100" s="11" t="s">
        <v>78</v>
      </c>
      <c r="AW2100" s="11" t="s">
        <v>35</v>
      </c>
      <c r="AX2100" s="11" t="s">
        <v>73</v>
      </c>
      <c r="AY2100" s="220" t="s">
        <v>141</v>
      </c>
    </row>
    <row r="2101" s="12" customFormat="1">
      <c r="B2101" s="221"/>
      <c r="C2101" s="222"/>
      <c r="D2101" s="212" t="s">
        <v>150</v>
      </c>
      <c r="E2101" s="223" t="s">
        <v>1</v>
      </c>
      <c r="F2101" s="224" t="s">
        <v>1942</v>
      </c>
      <c r="G2101" s="222"/>
      <c r="H2101" s="225">
        <v>28.859999999999999</v>
      </c>
      <c r="I2101" s="226"/>
      <c r="J2101" s="222"/>
      <c r="K2101" s="222"/>
      <c r="L2101" s="227"/>
      <c r="M2101" s="228"/>
      <c r="N2101" s="229"/>
      <c r="O2101" s="229"/>
      <c r="P2101" s="229"/>
      <c r="Q2101" s="229"/>
      <c r="R2101" s="229"/>
      <c r="S2101" s="229"/>
      <c r="T2101" s="230"/>
      <c r="AT2101" s="231" t="s">
        <v>150</v>
      </c>
      <c r="AU2101" s="231" t="s">
        <v>80</v>
      </c>
      <c r="AV2101" s="12" t="s">
        <v>80</v>
      </c>
      <c r="AW2101" s="12" t="s">
        <v>35</v>
      </c>
      <c r="AX2101" s="12" t="s">
        <v>73</v>
      </c>
      <c r="AY2101" s="231" t="s">
        <v>141</v>
      </c>
    </row>
    <row r="2102" s="11" customFormat="1">
      <c r="B2102" s="210"/>
      <c r="C2102" s="211"/>
      <c r="D2102" s="212" t="s">
        <v>150</v>
      </c>
      <c r="E2102" s="213" t="s">
        <v>1</v>
      </c>
      <c r="F2102" s="214" t="s">
        <v>1943</v>
      </c>
      <c r="G2102" s="211"/>
      <c r="H2102" s="213" t="s">
        <v>1</v>
      </c>
      <c r="I2102" s="215"/>
      <c r="J2102" s="211"/>
      <c r="K2102" s="211"/>
      <c r="L2102" s="216"/>
      <c r="M2102" s="217"/>
      <c r="N2102" s="218"/>
      <c r="O2102" s="218"/>
      <c r="P2102" s="218"/>
      <c r="Q2102" s="218"/>
      <c r="R2102" s="218"/>
      <c r="S2102" s="218"/>
      <c r="T2102" s="219"/>
      <c r="AT2102" s="220" t="s">
        <v>150</v>
      </c>
      <c r="AU2102" s="220" t="s">
        <v>80</v>
      </c>
      <c r="AV2102" s="11" t="s">
        <v>78</v>
      </c>
      <c r="AW2102" s="11" t="s">
        <v>35</v>
      </c>
      <c r="AX2102" s="11" t="s">
        <v>73</v>
      </c>
      <c r="AY2102" s="220" t="s">
        <v>141</v>
      </c>
    </row>
    <row r="2103" s="12" customFormat="1">
      <c r="B2103" s="221"/>
      <c r="C2103" s="222"/>
      <c r="D2103" s="212" t="s">
        <v>150</v>
      </c>
      <c r="E2103" s="223" t="s">
        <v>1</v>
      </c>
      <c r="F2103" s="224" t="s">
        <v>1944</v>
      </c>
      <c r="G2103" s="222"/>
      <c r="H2103" s="225">
        <v>46.079999999999998</v>
      </c>
      <c r="I2103" s="226"/>
      <c r="J2103" s="222"/>
      <c r="K2103" s="222"/>
      <c r="L2103" s="227"/>
      <c r="M2103" s="228"/>
      <c r="N2103" s="229"/>
      <c r="O2103" s="229"/>
      <c r="P2103" s="229"/>
      <c r="Q2103" s="229"/>
      <c r="R2103" s="229"/>
      <c r="S2103" s="229"/>
      <c r="T2103" s="230"/>
      <c r="AT2103" s="231" t="s">
        <v>150</v>
      </c>
      <c r="AU2103" s="231" t="s">
        <v>80</v>
      </c>
      <c r="AV2103" s="12" t="s">
        <v>80</v>
      </c>
      <c r="AW2103" s="12" t="s">
        <v>35</v>
      </c>
      <c r="AX2103" s="12" t="s">
        <v>73</v>
      </c>
      <c r="AY2103" s="231" t="s">
        <v>141</v>
      </c>
    </row>
    <row r="2104" s="13" customFormat="1">
      <c r="B2104" s="232"/>
      <c r="C2104" s="233"/>
      <c r="D2104" s="212" t="s">
        <v>150</v>
      </c>
      <c r="E2104" s="234" t="s">
        <v>1</v>
      </c>
      <c r="F2104" s="235" t="s">
        <v>155</v>
      </c>
      <c r="G2104" s="233"/>
      <c r="H2104" s="236">
        <v>74.939999999999998</v>
      </c>
      <c r="I2104" s="237"/>
      <c r="J2104" s="233"/>
      <c r="K2104" s="233"/>
      <c r="L2104" s="238"/>
      <c r="M2104" s="239"/>
      <c r="N2104" s="240"/>
      <c r="O2104" s="240"/>
      <c r="P2104" s="240"/>
      <c r="Q2104" s="240"/>
      <c r="R2104" s="240"/>
      <c r="S2104" s="240"/>
      <c r="T2104" s="241"/>
      <c r="AT2104" s="242" t="s">
        <v>150</v>
      </c>
      <c r="AU2104" s="242" t="s">
        <v>80</v>
      </c>
      <c r="AV2104" s="13" t="s">
        <v>148</v>
      </c>
      <c r="AW2104" s="13" t="s">
        <v>35</v>
      </c>
      <c r="AX2104" s="13" t="s">
        <v>78</v>
      </c>
      <c r="AY2104" s="242" t="s">
        <v>141</v>
      </c>
    </row>
    <row r="2105" s="1" customFormat="1" ht="14.4" customHeight="1">
      <c r="B2105" s="37"/>
      <c r="C2105" s="254" t="s">
        <v>1945</v>
      </c>
      <c r="D2105" s="254" t="s">
        <v>298</v>
      </c>
      <c r="E2105" s="255" t="s">
        <v>1946</v>
      </c>
      <c r="F2105" s="256" t="s">
        <v>1947</v>
      </c>
      <c r="G2105" s="257" t="s">
        <v>200</v>
      </c>
      <c r="H2105" s="258">
        <v>0.029000000000000001</v>
      </c>
      <c r="I2105" s="259"/>
      <c r="J2105" s="260">
        <f>ROUND(I2105*H2105,2)</f>
        <v>0</v>
      </c>
      <c r="K2105" s="256" t="s">
        <v>147</v>
      </c>
      <c r="L2105" s="261"/>
      <c r="M2105" s="262" t="s">
        <v>1</v>
      </c>
      <c r="N2105" s="263" t="s">
        <v>44</v>
      </c>
      <c r="O2105" s="78"/>
      <c r="P2105" s="207">
        <f>O2105*H2105</f>
        <v>0</v>
      </c>
      <c r="Q2105" s="207">
        <v>1</v>
      </c>
      <c r="R2105" s="207">
        <f>Q2105*H2105</f>
        <v>0.029000000000000001</v>
      </c>
      <c r="S2105" s="207">
        <v>0</v>
      </c>
      <c r="T2105" s="208">
        <f>S2105*H2105</f>
        <v>0</v>
      </c>
      <c r="AR2105" s="16" t="s">
        <v>422</v>
      </c>
      <c r="AT2105" s="16" t="s">
        <v>298</v>
      </c>
      <c r="AU2105" s="16" t="s">
        <v>80</v>
      </c>
      <c r="AY2105" s="16" t="s">
        <v>141</v>
      </c>
      <c r="BE2105" s="209">
        <f>IF(N2105="základní",J2105,0)</f>
        <v>0</v>
      </c>
      <c r="BF2105" s="209">
        <f>IF(N2105="snížená",J2105,0)</f>
        <v>0</v>
      </c>
      <c r="BG2105" s="209">
        <f>IF(N2105="zákl. přenesená",J2105,0)</f>
        <v>0</v>
      </c>
      <c r="BH2105" s="209">
        <f>IF(N2105="sníž. přenesená",J2105,0)</f>
        <v>0</v>
      </c>
      <c r="BI2105" s="209">
        <f>IF(N2105="nulová",J2105,0)</f>
        <v>0</v>
      </c>
      <c r="BJ2105" s="16" t="s">
        <v>78</v>
      </c>
      <c r="BK2105" s="209">
        <f>ROUND(I2105*H2105,2)</f>
        <v>0</v>
      </c>
      <c r="BL2105" s="16" t="s">
        <v>285</v>
      </c>
      <c r="BM2105" s="16" t="s">
        <v>1948</v>
      </c>
    </row>
    <row r="2106" s="11" customFormat="1">
      <c r="B2106" s="210"/>
      <c r="C2106" s="211"/>
      <c r="D2106" s="212" t="s">
        <v>150</v>
      </c>
      <c r="E2106" s="213" t="s">
        <v>1</v>
      </c>
      <c r="F2106" s="214" t="s">
        <v>231</v>
      </c>
      <c r="G2106" s="211"/>
      <c r="H2106" s="213" t="s">
        <v>1</v>
      </c>
      <c r="I2106" s="215"/>
      <c r="J2106" s="211"/>
      <c r="K2106" s="211"/>
      <c r="L2106" s="216"/>
      <c r="M2106" s="217"/>
      <c r="N2106" s="218"/>
      <c r="O2106" s="218"/>
      <c r="P2106" s="218"/>
      <c r="Q2106" s="218"/>
      <c r="R2106" s="218"/>
      <c r="S2106" s="218"/>
      <c r="T2106" s="219"/>
      <c r="AT2106" s="220" t="s">
        <v>150</v>
      </c>
      <c r="AU2106" s="220" t="s">
        <v>80</v>
      </c>
      <c r="AV2106" s="11" t="s">
        <v>78</v>
      </c>
      <c r="AW2106" s="11" t="s">
        <v>35</v>
      </c>
      <c r="AX2106" s="11" t="s">
        <v>73</v>
      </c>
      <c r="AY2106" s="220" t="s">
        <v>141</v>
      </c>
    </row>
    <row r="2107" s="11" customFormat="1">
      <c r="B2107" s="210"/>
      <c r="C2107" s="211"/>
      <c r="D2107" s="212" t="s">
        <v>150</v>
      </c>
      <c r="E2107" s="213" t="s">
        <v>1</v>
      </c>
      <c r="F2107" s="214" t="s">
        <v>1941</v>
      </c>
      <c r="G2107" s="211"/>
      <c r="H2107" s="213" t="s">
        <v>1</v>
      </c>
      <c r="I2107" s="215"/>
      <c r="J2107" s="211"/>
      <c r="K2107" s="211"/>
      <c r="L2107" s="216"/>
      <c r="M2107" s="217"/>
      <c r="N2107" s="218"/>
      <c r="O2107" s="218"/>
      <c r="P2107" s="218"/>
      <c r="Q2107" s="218"/>
      <c r="R2107" s="218"/>
      <c r="S2107" s="218"/>
      <c r="T2107" s="219"/>
      <c r="AT2107" s="220" t="s">
        <v>150</v>
      </c>
      <c r="AU2107" s="220" t="s">
        <v>80</v>
      </c>
      <c r="AV2107" s="11" t="s">
        <v>78</v>
      </c>
      <c r="AW2107" s="11" t="s">
        <v>35</v>
      </c>
      <c r="AX2107" s="11" t="s">
        <v>73</v>
      </c>
      <c r="AY2107" s="220" t="s">
        <v>141</v>
      </c>
    </row>
    <row r="2108" s="12" customFormat="1">
      <c r="B2108" s="221"/>
      <c r="C2108" s="222"/>
      <c r="D2108" s="212" t="s">
        <v>150</v>
      </c>
      <c r="E2108" s="223" t="s">
        <v>1</v>
      </c>
      <c r="F2108" s="224" t="s">
        <v>1949</v>
      </c>
      <c r="G2108" s="222"/>
      <c r="H2108" s="225">
        <v>0.029000000000000001</v>
      </c>
      <c r="I2108" s="226"/>
      <c r="J2108" s="222"/>
      <c r="K2108" s="222"/>
      <c r="L2108" s="227"/>
      <c r="M2108" s="228"/>
      <c r="N2108" s="229"/>
      <c r="O2108" s="229"/>
      <c r="P2108" s="229"/>
      <c r="Q2108" s="229"/>
      <c r="R2108" s="229"/>
      <c r="S2108" s="229"/>
      <c r="T2108" s="230"/>
      <c r="AT2108" s="231" t="s">
        <v>150</v>
      </c>
      <c r="AU2108" s="231" t="s">
        <v>80</v>
      </c>
      <c r="AV2108" s="12" t="s">
        <v>80</v>
      </c>
      <c r="AW2108" s="12" t="s">
        <v>35</v>
      </c>
      <c r="AX2108" s="12" t="s">
        <v>78</v>
      </c>
      <c r="AY2108" s="231" t="s">
        <v>141</v>
      </c>
    </row>
    <row r="2109" s="1" customFormat="1" ht="14.4" customHeight="1">
      <c r="B2109" s="37"/>
      <c r="C2109" s="254" t="s">
        <v>1950</v>
      </c>
      <c r="D2109" s="254" t="s">
        <v>298</v>
      </c>
      <c r="E2109" s="255" t="s">
        <v>1951</v>
      </c>
      <c r="F2109" s="256" t="s">
        <v>1952</v>
      </c>
      <c r="G2109" s="257" t="s">
        <v>200</v>
      </c>
      <c r="H2109" s="258">
        <v>0.045999999999999999</v>
      </c>
      <c r="I2109" s="259"/>
      <c r="J2109" s="260">
        <f>ROUND(I2109*H2109,2)</f>
        <v>0</v>
      </c>
      <c r="K2109" s="256" t="s">
        <v>147</v>
      </c>
      <c r="L2109" s="261"/>
      <c r="M2109" s="262" t="s">
        <v>1</v>
      </c>
      <c r="N2109" s="263" t="s">
        <v>44</v>
      </c>
      <c r="O2109" s="78"/>
      <c r="P2109" s="207">
        <f>O2109*H2109</f>
        <v>0</v>
      </c>
      <c r="Q2109" s="207">
        <v>1</v>
      </c>
      <c r="R2109" s="207">
        <f>Q2109*H2109</f>
        <v>0.045999999999999999</v>
      </c>
      <c r="S2109" s="207">
        <v>0</v>
      </c>
      <c r="T2109" s="208">
        <f>S2109*H2109</f>
        <v>0</v>
      </c>
      <c r="AR2109" s="16" t="s">
        <v>422</v>
      </c>
      <c r="AT2109" s="16" t="s">
        <v>298</v>
      </c>
      <c r="AU2109" s="16" t="s">
        <v>80</v>
      </c>
      <c r="AY2109" s="16" t="s">
        <v>141</v>
      </c>
      <c r="BE2109" s="209">
        <f>IF(N2109="základní",J2109,0)</f>
        <v>0</v>
      </c>
      <c r="BF2109" s="209">
        <f>IF(N2109="snížená",J2109,0)</f>
        <v>0</v>
      </c>
      <c r="BG2109" s="209">
        <f>IF(N2109="zákl. přenesená",J2109,0)</f>
        <v>0</v>
      </c>
      <c r="BH2109" s="209">
        <f>IF(N2109="sníž. přenesená",J2109,0)</f>
        <v>0</v>
      </c>
      <c r="BI2109" s="209">
        <f>IF(N2109="nulová",J2109,0)</f>
        <v>0</v>
      </c>
      <c r="BJ2109" s="16" t="s">
        <v>78</v>
      </c>
      <c r="BK2109" s="209">
        <f>ROUND(I2109*H2109,2)</f>
        <v>0</v>
      </c>
      <c r="BL2109" s="16" t="s">
        <v>285</v>
      </c>
      <c r="BM2109" s="16" t="s">
        <v>1953</v>
      </c>
    </row>
    <row r="2110" s="11" customFormat="1">
      <c r="B2110" s="210"/>
      <c r="C2110" s="211"/>
      <c r="D2110" s="212" t="s">
        <v>150</v>
      </c>
      <c r="E2110" s="213" t="s">
        <v>1</v>
      </c>
      <c r="F2110" s="214" t="s">
        <v>231</v>
      </c>
      <c r="G2110" s="211"/>
      <c r="H2110" s="213" t="s">
        <v>1</v>
      </c>
      <c r="I2110" s="215"/>
      <c r="J2110" s="211"/>
      <c r="K2110" s="211"/>
      <c r="L2110" s="216"/>
      <c r="M2110" s="217"/>
      <c r="N2110" s="218"/>
      <c r="O2110" s="218"/>
      <c r="P2110" s="218"/>
      <c r="Q2110" s="218"/>
      <c r="R2110" s="218"/>
      <c r="S2110" s="218"/>
      <c r="T2110" s="219"/>
      <c r="AT2110" s="220" t="s">
        <v>150</v>
      </c>
      <c r="AU2110" s="220" t="s">
        <v>80</v>
      </c>
      <c r="AV2110" s="11" t="s">
        <v>78</v>
      </c>
      <c r="AW2110" s="11" t="s">
        <v>35</v>
      </c>
      <c r="AX2110" s="11" t="s">
        <v>73</v>
      </c>
      <c r="AY2110" s="220" t="s">
        <v>141</v>
      </c>
    </row>
    <row r="2111" s="11" customFormat="1">
      <c r="B2111" s="210"/>
      <c r="C2111" s="211"/>
      <c r="D2111" s="212" t="s">
        <v>150</v>
      </c>
      <c r="E2111" s="213" t="s">
        <v>1</v>
      </c>
      <c r="F2111" s="214" t="s">
        <v>1943</v>
      </c>
      <c r="G2111" s="211"/>
      <c r="H2111" s="213" t="s">
        <v>1</v>
      </c>
      <c r="I2111" s="215"/>
      <c r="J2111" s="211"/>
      <c r="K2111" s="211"/>
      <c r="L2111" s="216"/>
      <c r="M2111" s="217"/>
      <c r="N2111" s="218"/>
      <c r="O2111" s="218"/>
      <c r="P2111" s="218"/>
      <c r="Q2111" s="218"/>
      <c r="R2111" s="218"/>
      <c r="S2111" s="218"/>
      <c r="T2111" s="219"/>
      <c r="AT2111" s="220" t="s">
        <v>150</v>
      </c>
      <c r="AU2111" s="220" t="s">
        <v>80</v>
      </c>
      <c r="AV2111" s="11" t="s">
        <v>78</v>
      </c>
      <c r="AW2111" s="11" t="s">
        <v>35</v>
      </c>
      <c r="AX2111" s="11" t="s">
        <v>73</v>
      </c>
      <c r="AY2111" s="220" t="s">
        <v>141</v>
      </c>
    </row>
    <row r="2112" s="12" customFormat="1">
      <c r="B2112" s="221"/>
      <c r="C2112" s="222"/>
      <c r="D2112" s="212" t="s">
        <v>150</v>
      </c>
      <c r="E2112" s="223" t="s">
        <v>1</v>
      </c>
      <c r="F2112" s="224" t="s">
        <v>1954</v>
      </c>
      <c r="G2112" s="222"/>
      <c r="H2112" s="225">
        <v>0.045999999999999999</v>
      </c>
      <c r="I2112" s="226"/>
      <c r="J2112" s="222"/>
      <c r="K2112" s="222"/>
      <c r="L2112" s="227"/>
      <c r="M2112" s="228"/>
      <c r="N2112" s="229"/>
      <c r="O2112" s="229"/>
      <c r="P2112" s="229"/>
      <c r="Q2112" s="229"/>
      <c r="R2112" s="229"/>
      <c r="S2112" s="229"/>
      <c r="T2112" s="230"/>
      <c r="AT2112" s="231" t="s">
        <v>150</v>
      </c>
      <c r="AU2112" s="231" t="s">
        <v>80</v>
      </c>
      <c r="AV2112" s="12" t="s">
        <v>80</v>
      </c>
      <c r="AW2112" s="12" t="s">
        <v>35</v>
      </c>
      <c r="AX2112" s="12" t="s">
        <v>78</v>
      </c>
      <c r="AY2112" s="231" t="s">
        <v>141</v>
      </c>
    </row>
    <row r="2113" s="1" customFormat="1" ht="14.4" customHeight="1">
      <c r="B2113" s="37"/>
      <c r="C2113" s="198" t="s">
        <v>1955</v>
      </c>
      <c r="D2113" s="198" t="s">
        <v>143</v>
      </c>
      <c r="E2113" s="199" t="s">
        <v>1956</v>
      </c>
      <c r="F2113" s="200" t="s">
        <v>1957</v>
      </c>
      <c r="G2113" s="201" t="s">
        <v>760</v>
      </c>
      <c r="H2113" s="264"/>
      <c r="I2113" s="203"/>
      <c r="J2113" s="204">
        <f>ROUND(I2113*H2113,2)</f>
        <v>0</v>
      </c>
      <c r="K2113" s="200" t="s">
        <v>147</v>
      </c>
      <c r="L2113" s="42"/>
      <c r="M2113" s="205" t="s">
        <v>1</v>
      </c>
      <c r="N2113" s="206" t="s">
        <v>44</v>
      </c>
      <c r="O2113" s="78"/>
      <c r="P2113" s="207">
        <f>O2113*H2113</f>
        <v>0</v>
      </c>
      <c r="Q2113" s="207">
        <v>0</v>
      </c>
      <c r="R2113" s="207">
        <f>Q2113*H2113</f>
        <v>0</v>
      </c>
      <c r="S2113" s="207">
        <v>0</v>
      </c>
      <c r="T2113" s="208">
        <f>S2113*H2113</f>
        <v>0</v>
      </c>
      <c r="AR2113" s="16" t="s">
        <v>285</v>
      </c>
      <c r="AT2113" s="16" t="s">
        <v>143</v>
      </c>
      <c r="AU2113" s="16" t="s">
        <v>80</v>
      </c>
      <c r="AY2113" s="16" t="s">
        <v>141</v>
      </c>
      <c r="BE2113" s="209">
        <f>IF(N2113="základní",J2113,0)</f>
        <v>0</v>
      </c>
      <c r="BF2113" s="209">
        <f>IF(N2113="snížená",J2113,0)</f>
        <v>0</v>
      </c>
      <c r="BG2113" s="209">
        <f>IF(N2113="zákl. přenesená",J2113,0)</f>
        <v>0</v>
      </c>
      <c r="BH2113" s="209">
        <f>IF(N2113="sníž. přenesená",J2113,0)</f>
        <v>0</v>
      </c>
      <c r="BI2113" s="209">
        <f>IF(N2113="nulová",J2113,0)</f>
        <v>0</v>
      </c>
      <c r="BJ2113" s="16" t="s">
        <v>78</v>
      </c>
      <c r="BK2113" s="209">
        <f>ROUND(I2113*H2113,2)</f>
        <v>0</v>
      </c>
      <c r="BL2113" s="16" t="s">
        <v>285</v>
      </c>
      <c r="BM2113" s="16" t="s">
        <v>1958</v>
      </c>
    </row>
    <row r="2114" s="10" customFormat="1" ht="22.8" customHeight="1">
      <c r="B2114" s="182"/>
      <c r="C2114" s="183"/>
      <c r="D2114" s="184" t="s">
        <v>72</v>
      </c>
      <c r="E2114" s="196" t="s">
        <v>1959</v>
      </c>
      <c r="F2114" s="196" t="s">
        <v>1960</v>
      </c>
      <c r="G2114" s="183"/>
      <c r="H2114" s="183"/>
      <c r="I2114" s="186"/>
      <c r="J2114" s="197">
        <f>BK2114</f>
        <v>0</v>
      </c>
      <c r="K2114" s="183"/>
      <c r="L2114" s="188"/>
      <c r="M2114" s="189"/>
      <c r="N2114" s="190"/>
      <c r="O2114" s="190"/>
      <c r="P2114" s="191">
        <f>SUM(P2115:P2125)</f>
        <v>0</v>
      </c>
      <c r="Q2114" s="190"/>
      <c r="R2114" s="191">
        <f>SUM(R2115:R2125)</f>
        <v>0.61073999999999995</v>
      </c>
      <c r="S2114" s="190"/>
      <c r="T2114" s="192">
        <f>SUM(T2115:T2125)</f>
        <v>0</v>
      </c>
      <c r="AR2114" s="193" t="s">
        <v>80</v>
      </c>
      <c r="AT2114" s="194" t="s">
        <v>72</v>
      </c>
      <c r="AU2114" s="194" t="s">
        <v>78</v>
      </c>
      <c r="AY2114" s="193" t="s">
        <v>141</v>
      </c>
      <c r="BK2114" s="195">
        <f>SUM(BK2115:BK2125)</f>
        <v>0</v>
      </c>
    </row>
    <row r="2115" s="1" customFormat="1" ht="14.4" customHeight="1">
      <c r="B2115" s="37"/>
      <c r="C2115" s="198" t="s">
        <v>1961</v>
      </c>
      <c r="D2115" s="198" t="s">
        <v>143</v>
      </c>
      <c r="E2115" s="199" t="s">
        <v>1962</v>
      </c>
      <c r="F2115" s="200" t="s">
        <v>1963</v>
      </c>
      <c r="G2115" s="201" t="s">
        <v>237</v>
      </c>
      <c r="H2115" s="202">
        <v>23.399999999999999</v>
      </c>
      <c r="I2115" s="203"/>
      <c r="J2115" s="204">
        <f>ROUND(I2115*H2115,2)</f>
        <v>0</v>
      </c>
      <c r="K2115" s="200" t="s">
        <v>147</v>
      </c>
      <c r="L2115" s="42"/>
      <c r="M2115" s="205" t="s">
        <v>1</v>
      </c>
      <c r="N2115" s="206" t="s">
        <v>44</v>
      </c>
      <c r="O2115" s="78"/>
      <c r="P2115" s="207">
        <f>O2115*H2115</f>
        <v>0</v>
      </c>
      <c r="Q2115" s="207">
        <v>0.0063</v>
      </c>
      <c r="R2115" s="207">
        <f>Q2115*H2115</f>
        <v>0.14742</v>
      </c>
      <c r="S2115" s="207">
        <v>0</v>
      </c>
      <c r="T2115" s="208">
        <f>S2115*H2115</f>
        <v>0</v>
      </c>
      <c r="AR2115" s="16" t="s">
        <v>285</v>
      </c>
      <c r="AT2115" s="16" t="s">
        <v>143</v>
      </c>
      <c r="AU2115" s="16" t="s">
        <v>80</v>
      </c>
      <c r="AY2115" s="16" t="s">
        <v>141</v>
      </c>
      <c r="BE2115" s="209">
        <f>IF(N2115="základní",J2115,0)</f>
        <v>0</v>
      </c>
      <c r="BF2115" s="209">
        <f>IF(N2115="snížená",J2115,0)</f>
        <v>0</v>
      </c>
      <c r="BG2115" s="209">
        <f>IF(N2115="zákl. přenesená",J2115,0)</f>
        <v>0</v>
      </c>
      <c r="BH2115" s="209">
        <f>IF(N2115="sníž. přenesená",J2115,0)</f>
        <v>0</v>
      </c>
      <c r="BI2115" s="209">
        <f>IF(N2115="nulová",J2115,0)</f>
        <v>0</v>
      </c>
      <c r="BJ2115" s="16" t="s">
        <v>78</v>
      </c>
      <c r="BK2115" s="209">
        <f>ROUND(I2115*H2115,2)</f>
        <v>0</v>
      </c>
      <c r="BL2115" s="16" t="s">
        <v>285</v>
      </c>
      <c r="BM2115" s="16" t="s">
        <v>1964</v>
      </c>
    </row>
    <row r="2116" s="11" customFormat="1">
      <c r="B2116" s="210"/>
      <c r="C2116" s="211"/>
      <c r="D2116" s="212" t="s">
        <v>150</v>
      </c>
      <c r="E2116" s="213" t="s">
        <v>1</v>
      </c>
      <c r="F2116" s="214" t="s">
        <v>337</v>
      </c>
      <c r="G2116" s="211"/>
      <c r="H2116" s="213" t="s">
        <v>1</v>
      </c>
      <c r="I2116" s="215"/>
      <c r="J2116" s="211"/>
      <c r="K2116" s="211"/>
      <c r="L2116" s="216"/>
      <c r="M2116" s="217"/>
      <c r="N2116" s="218"/>
      <c r="O2116" s="218"/>
      <c r="P2116" s="218"/>
      <c r="Q2116" s="218"/>
      <c r="R2116" s="218"/>
      <c r="S2116" s="218"/>
      <c r="T2116" s="219"/>
      <c r="AT2116" s="220" t="s">
        <v>150</v>
      </c>
      <c r="AU2116" s="220" t="s">
        <v>80</v>
      </c>
      <c r="AV2116" s="11" t="s">
        <v>78</v>
      </c>
      <c r="AW2116" s="11" t="s">
        <v>35</v>
      </c>
      <c r="AX2116" s="11" t="s">
        <v>73</v>
      </c>
      <c r="AY2116" s="220" t="s">
        <v>141</v>
      </c>
    </row>
    <row r="2117" s="11" customFormat="1">
      <c r="B2117" s="210"/>
      <c r="C2117" s="211"/>
      <c r="D2117" s="212" t="s">
        <v>150</v>
      </c>
      <c r="E2117" s="213" t="s">
        <v>1</v>
      </c>
      <c r="F2117" s="214" t="s">
        <v>1759</v>
      </c>
      <c r="G2117" s="211"/>
      <c r="H2117" s="213" t="s">
        <v>1</v>
      </c>
      <c r="I2117" s="215"/>
      <c r="J2117" s="211"/>
      <c r="K2117" s="211"/>
      <c r="L2117" s="216"/>
      <c r="M2117" s="217"/>
      <c r="N2117" s="218"/>
      <c r="O2117" s="218"/>
      <c r="P2117" s="218"/>
      <c r="Q2117" s="218"/>
      <c r="R2117" s="218"/>
      <c r="S2117" s="218"/>
      <c r="T2117" s="219"/>
      <c r="AT2117" s="220" t="s">
        <v>150</v>
      </c>
      <c r="AU2117" s="220" t="s">
        <v>80</v>
      </c>
      <c r="AV2117" s="11" t="s">
        <v>78</v>
      </c>
      <c r="AW2117" s="11" t="s">
        <v>35</v>
      </c>
      <c r="AX2117" s="11" t="s">
        <v>73</v>
      </c>
      <c r="AY2117" s="220" t="s">
        <v>141</v>
      </c>
    </row>
    <row r="2118" s="12" customFormat="1">
      <c r="B2118" s="221"/>
      <c r="C2118" s="222"/>
      <c r="D2118" s="212" t="s">
        <v>150</v>
      </c>
      <c r="E2118" s="223" t="s">
        <v>1</v>
      </c>
      <c r="F2118" s="224" t="s">
        <v>1965</v>
      </c>
      <c r="G2118" s="222"/>
      <c r="H2118" s="225">
        <v>8.6999999999999993</v>
      </c>
      <c r="I2118" s="226"/>
      <c r="J2118" s="222"/>
      <c r="K2118" s="222"/>
      <c r="L2118" s="227"/>
      <c r="M2118" s="228"/>
      <c r="N2118" s="229"/>
      <c r="O2118" s="229"/>
      <c r="P2118" s="229"/>
      <c r="Q2118" s="229"/>
      <c r="R2118" s="229"/>
      <c r="S2118" s="229"/>
      <c r="T2118" s="230"/>
      <c r="AT2118" s="231" t="s">
        <v>150</v>
      </c>
      <c r="AU2118" s="231" t="s">
        <v>80</v>
      </c>
      <c r="AV2118" s="12" t="s">
        <v>80</v>
      </c>
      <c r="AW2118" s="12" t="s">
        <v>35</v>
      </c>
      <c r="AX2118" s="12" t="s">
        <v>73</v>
      </c>
      <c r="AY2118" s="231" t="s">
        <v>141</v>
      </c>
    </row>
    <row r="2119" s="12" customFormat="1">
      <c r="B2119" s="221"/>
      <c r="C2119" s="222"/>
      <c r="D2119" s="212" t="s">
        <v>150</v>
      </c>
      <c r="E2119" s="223" t="s">
        <v>1</v>
      </c>
      <c r="F2119" s="224" t="s">
        <v>1966</v>
      </c>
      <c r="G2119" s="222"/>
      <c r="H2119" s="225">
        <v>3</v>
      </c>
      <c r="I2119" s="226"/>
      <c r="J2119" s="222"/>
      <c r="K2119" s="222"/>
      <c r="L2119" s="227"/>
      <c r="M2119" s="228"/>
      <c r="N2119" s="229"/>
      <c r="O2119" s="229"/>
      <c r="P2119" s="229"/>
      <c r="Q2119" s="229"/>
      <c r="R2119" s="229"/>
      <c r="S2119" s="229"/>
      <c r="T2119" s="230"/>
      <c r="AT2119" s="231" t="s">
        <v>150</v>
      </c>
      <c r="AU2119" s="231" t="s">
        <v>80</v>
      </c>
      <c r="AV2119" s="12" t="s">
        <v>80</v>
      </c>
      <c r="AW2119" s="12" t="s">
        <v>35</v>
      </c>
      <c r="AX2119" s="12" t="s">
        <v>73</v>
      </c>
      <c r="AY2119" s="231" t="s">
        <v>141</v>
      </c>
    </row>
    <row r="2120" s="12" customFormat="1">
      <c r="B2120" s="221"/>
      <c r="C2120" s="222"/>
      <c r="D2120" s="212" t="s">
        <v>150</v>
      </c>
      <c r="E2120" s="223" t="s">
        <v>1</v>
      </c>
      <c r="F2120" s="224" t="s">
        <v>1967</v>
      </c>
      <c r="G2120" s="222"/>
      <c r="H2120" s="225">
        <v>4.2000000000000002</v>
      </c>
      <c r="I2120" s="226"/>
      <c r="J2120" s="222"/>
      <c r="K2120" s="222"/>
      <c r="L2120" s="227"/>
      <c r="M2120" s="228"/>
      <c r="N2120" s="229"/>
      <c r="O2120" s="229"/>
      <c r="P2120" s="229"/>
      <c r="Q2120" s="229"/>
      <c r="R2120" s="229"/>
      <c r="S2120" s="229"/>
      <c r="T2120" s="230"/>
      <c r="AT2120" s="231" t="s">
        <v>150</v>
      </c>
      <c r="AU2120" s="231" t="s">
        <v>80</v>
      </c>
      <c r="AV2120" s="12" t="s">
        <v>80</v>
      </c>
      <c r="AW2120" s="12" t="s">
        <v>35</v>
      </c>
      <c r="AX2120" s="12" t="s">
        <v>73</v>
      </c>
      <c r="AY2120" s="231" t="s">
        <v>141</v>
      </c>
    </row>
    <row r="2121" s="12" customFormat="1">
      <c r="B2121" s="221"/>
      <c r="C2121" s="222"/>
      <c r="D2121" s="212" t="s">
        <v>150</v>
      </c>
      <c r="E2121" s="223" t="s">
        <v>1</v>
      </c>
      <c r="F2121" s="224" t="s">
        <v>1968</v>
      </c>
      <c r="G2121" s="222"/>
      <c r="H2121" s="225">
        <v>7.5</v>
      </c>
      <c r="I2121" s="226"/>
      <c r="J2121" s="222"/>
      <c r="K2121" s="222"/>
      <c r="L2121" s="227"/>
      <c r="M2121" s="228"/>
      <c r="N2121" s="229"/>
      <c r="O2121" s="229"/>
      <c r="P2121" s="229"/>
      <c r="Q2121" s="229"/>
      <c r="R2121" s="229"/>
      <c r="S2121" s="229"/>
      <c r="T2121" s="230"/>
      <c r="AT2121" s="231" t="s">
        <v>150</v>
      </c>
      <c r="AU2121" s="231" t="s">
        <v>80</v>
      </c>
      <c r="AV2121" s="12" t="s">
        <v>80</v>
      </c>
      <c r="AW2121" s="12" t="s">
        <v>35</v>
      </c>
      <c r="AX2121" s="12" t="s">
        <v>73</v>
      </c>
      <c r="AY2121" s="231" t="s">
        <v>141</v>
      </c>
    </row>
    <row r="2122" s="13" customFormat="1">
      <c r="B2122" s="232"/>
      <c r="C2122" s="233"/>
      <c r="D2122" s="212" t="s">
        <v>150</v>
      </c>
      <c r="E2122" s="234" t="s">
        <v>1</v>
      </c>
      <c r="F2122" s="235" t="s">
        <v>155</v>
      </c>
      <c r="G2122" s="233"/>
      <c r="H2122" s="236">
        <v>23.399999999999999</v>
      </c>
      <c r="I2122" s="237"/>
      <c r="J2122" s="233"/>
      <c r="K2122" s="233"/>
      <c r="L2122" s="238"/>
      <c r="M2122" s="239"/>
      <c r="N2122" s="240"/>
      <c r="O2122" s="240"/>
      <c r="P2122" s="240"/>
      <c r="Q2122" s="240"/>
      <c r="R2122" s="240"/>
      <c r="S2122" s="240"/>
      <c r="T2122" s="241"/>
      <c r="AT2122" s="242" t="s">
        <v>150</v>
      </c>
      <c r="AU2122" s="242" t="s">
        <v>80</v>
      </c>
      <c r="AV2122" s="13" t="s">
        <v>148</v>
      </c>
      <c r="AW2122" s="13" t="s">
        <v>35</v>
      </c>
      <c r="AX2122" s="13" t="s">
        <v>78</v>
      </c>
      <c r="AY2122" s="242" t="s">
        <v>141</v>
      </c>
    </row>
    <row r="2123" s="1" customFormat="1" ht="14.4" customHeight="1">
      <c r="B2123" s="37"/>
      <c r="C2123" s="254" t="s">
        <v>1969</v>
      </c>
      <c r="D2123" s="254" t="s">
        <v>298</v>
      </c>
      <c r="E2123" s="255" t="s">
        <v>1970</v>
      </c>
      <c r="F2123" s="256" t="s">
        <v>1971</v>
      </c>
      <c r="G2123" s="257" t="s">
        <v>237</v>
      </c>
      <c r="H2123" s="258">
        <v>25.739999999999998</v>
      </c>
      <c r="I2123" s="259"/>
      <c r="J2123" s="260">
        <f>ROUND(I2123*H2123,2)</f>
        <v>0</v>
      </c>
      <c r="K2123" s="256" t="s">
        <v>147</v>
      </c>
      <c r="L2123" s="261"/>
      <c r="M2123" s="262" t="s">
        <v>1</v>
      </c>
      <c r="N2123" s="263" t="s">
        <v>44</v>
      </c>
      <c r="O2123" s="78"/>
      <c r="P2123" s="207">
        <f>O2123*H2123</f>
        <v>0</v>
      </c>
      <c r="Q2123" s="207">
        <v>0.017999999999999999</v>
      </c>
      <c r="R2123" s="207">
        <f>Q2123*H2123</f>
        <v>0.46331999999999995</v>
      </c>
      <c r="S2123" s="207">
        <v>0</v>
      </c>
      <c r="T2123" s="208">
        <f>S2123*H2123</f>
        <v>0</v>
      </c>
      <c r="AR2123" s="16" t="s">
        <v>422</v>
      </c>
      <c r="AT2123" s="16" t="s">
        <v>298</v>
      </c>
      <c r="AU2123" s="16" t="s">
        <v>80</v>
      </c>
      <c r="AY2123" s="16" t="s">
        <v>141</v>
      </c>
      <c r="BE2123" s="209">
        <f>IF(N2123="základní",J2123,0)</f>
        <v>0</v>
      </c>
      <c r="BF2123" s="209">
        <f>IF(N2123="snížená",J2123,0)</f>
        <v>0</v>
      </c>
      <c r="BG2123" s="209">
        <f>IF(N2123="zákl. přenesená",J2123,0)</f>
        <v>0</v>
      </c>
      <c r="BH2123" s="209">
        <f>IF(N2123="sníž. přenesená",J2123,0)</f>
        <v>0</v>
      </c>
      <c r="BI2123" s="209">
        <f>IF(N2123="nulová",J2123,0)</f>
        <v>0</v>
      </c>
      <c r="BJ2123" s="16" t="s">
        <v>78</v>
      </c>
      <c r="BK2123" s="209">
        <f>ROUND(I2123*H2123,2)</f>
        <v>0</v>
      </c>
      <c r="BL2123" s="16" t="s">
        <v>285</v>
      </c>
      <c r="BM2123" s="16" t="s">
        <v>1972</v>
      </c>
    </row>
    <row r="2124" s="12" customFormat="1">
      <c r="B2124" s="221"/>
      <c r="C2124" s="222"/>
      <c r="D2124" s="212" t="s">
        <v>150</v>
      </c>
      <c r="E2124" s="222"/>
      <c r="F2124" s="224" t="s">
        <v>1973</v>
      </c>
      <c r="G2124" s="222"/>
      <c r="H2124" s="225">
        <v>25.739999999999998</v>
      </c>
      <c r="I2124" s="226"/>
      <c r="J2124" s="222"/>
      <c r="K2124" s="222"/>
      <c r="L2124" s="227"/>
      <c r="M2124" s="228"/>
      <c r="N2124" s="229"/>
      <c r="O2124" s="229"/>
      <c r="P2124" s="229"/>
      <c r="Q2124" s="229"/>
      <c r="R2124" s="229"/>
      <c r="S2124" s="229"/>
      <c r="T2124" s="230"/>
      <c r="AT2124" s="231" t="s">
        <v>150</v>
      </c>
      <c r="AU2124" s="231" t="s">
        <v>80</v>
      </c>
      <c r="AV2124" s="12" t="s">
        <v>80</v>
      </c>
      <c r="AW2124" s="12" t="s">
        <v>4</v>
      </c>
      <c r="AX2124" s="12" t="s">
        <v>78</v>
      </c>
      <c r="AY2124" s="231" t="s">
        <v>141</v>
      </c>
    </row>
    <row r="2125" s="1" customFormat="1" ht="14.4" customHeight="1">
      <c r="B2125" s="37"/>
      <c r="C2125" s="198" t="s">
        <v>1974</v>
      </c>
      <c r="D2125" s="198" t="s">
        <v>143</v>
      </c>
      <c r="E2125" s="199" t="s">
        <v>1975</v>
      </c>
      <c r="F2125" s="200" t="s">
        <v>1976</v>
      </c>
      <c r="G2125" s="201" t="s">
        <v>760</v>
      </c>
      <c r="H2125" s="264"/>
      <c r="I2125" s="203"/>
      <c r="J2125" s="204">
        <f>ROUND(I2125*H2125,2)</f>
        <v>0</v>
      </c>
      <c r="K2125" s="200" t="s">
        <v>147</v>
      </c>
      <c r="L2125" s="42"/>
      <c r="M2125" s="205" t="s">
        <v>1</v>
      </c>
      <c r="N2125" s="206" t="s">
        <v>44</v>
      </c>
      <c r="O2125" s="78"/>
      <c r="P2125" s="207">
        <f>O2125*H2125</f>
        <v>0</v>
      </c>
      <c r="Q2125" s="207">
        <v>0</v>
      </c>
      <c r="R2125" s="207">
        <f>Q2125*H2125</f>
        <v>0</v>
      </c>
      <c r="S2125" s="207">
        <v>0</v>
      </c>
      <c r="T2125" s="208">
        <f>S2125*H2125</f>
        <v>0</v>
      </c>
      <c r="AR2125" s="16" t="s">
        <v>285</v>
      </c>
      <c r="AT2125" s="16" t="s">
        <v>143</v>
      </c>
      <c r="AU2125" s="16" t="s">
        <v>80</v>
      </c>
      <c r="AY2125" s="16" t="s">
        <v>141</v>
      </c>
      <c r="BE2125" s="209">
        <f>IF(N2125="základní",J2125,0)</f>
        <v>0</v>
      </c>
      <c r="BF2125" s="209">
        <f>IF(N2125="snížená",J2125,0)</f>
        <v>0</v>
      </c>
      <c r="BG2125" s="209">
        <f>IF(N2125="zákl. přenesená",J2125,0)</f>
        <v>0</v>
      </c>
      <c r="BH2125" s="209">
        <f>IF(N2125="sníž. přenesená",J2125,0)</f>
        <v>0</v>
      </c>
      <c r="BI2125" s="209">
        <f>IF(N2125="nulová",J2125,0)</f>
        <v>0</v>
      </c>
      <c r="BJ2125" s="16" t="s">
        <v>78</v>
      </c>
      <c r="BK2125" s="209">
        <f>ROUND(I2125*H2125,2)</f>
        <v>0</v>
      </c>
      <c r="BL2125" s="16" t="s">
        <v>285</v>
      </c>
      <c r="BM2125" s="16" t="s">
        <v>1977</v>
      </c>
    </row>
    <row r="2126" s="10" customFormat="1" ht="22.8" customHeight="1">
      <c r="B2126" s="182"/>
      <c r="C2126" s="183"/>
      <c r="D2126" s="184" t="s">
        <v>72</v>
      </c>
      <c r="E2126" s="196" t="s">
        <v>1978</v>
      </c>
      <c r="F2126" s="196" t="s">
        <v>1979</v>
      </c>
      <c r="G2126" s="183"/>
      <c r="H2126" s="183"/>
      <c r="I2126" s="186"/>
      <c r="J2126" s="197">
        <f>BK2126</f>
        <v>0</v>
      </c>
      <c r="K2126" s="183"/>
      <c r="L2126" s="188"/>
      <c r="M2126" s="189"/>
      <c r="N2126" s="190"/>
      <c r="O2126" s="190"/>
      <c r="P2126" s="191">
        <f>SUM(P2127:P2162)</f>
        <v>0</v>
      </c>
      <c r="Q2126" s="190"/>
      <c r="R2126" s="191">
        <f>SUM(R2127:R2162)</f>
        <v>1.15795852</v>
      </c>
      <c r="S2126" s="190"/>
      <c r="T2126" s="192">
        <f>SUM(T2127:T2162)</f>
        <v>0.42630000000000001</v>
      </c>
      <c r="AR2126" s="193" t="s">
        <v>80</v>
      </c>
      <c r="AT2126" s="194" t="s">
        <v>72</v>
      </c>
      <c r="AU2126" s="194" t="s">
        <v>78</v>
      </c>
      <c r="AY2126" s="193" t="s">
        <v>141</v>
      </c>
      <c r="BK2126" s="195">
        <f>SUM(BK2127:BK2162)</f>
        <v>0</v>
      </c>
    </row>
    <row r="2127" s="1" customFormat="1" ht="14.4" customHeight="1">
      <c r="B2127" s="37"/>
      <c r="C2127" s="198" t="s">
        <v>1980</v>
      </c>
      <c r="D2127" s="198" t="s">
        <v>143</v>
      </c>
      <c r="E2127" s="199" t="s">
        <v>1981</v>
      </c>
      <c r="F2127" s="200" t="s">
        <v>1982</v>
      </c>
      <c r="G2127" s="201" t="s">
        <v>237</v>
      </c>
      <c r="H2127" s="202">
        <v>142.09999999999999</v>
      </c>
      <c r="I2127" s="203"/>
      <c r="J2127" s="204">
        <f>ROUND(I2127*H2127,2)</f>
        <v>0</v>
      </c>
      <c r="K2127" s="200" t="s">
        <v>147</v>
      </c>
      <c r="L2127" s="42"/>
      <c r="M2127" s="205" t="s">
        <v>1</v>
      </c>
      <c r="N2127" s="206" t="s">
        <v>44</v>
      </c>
      <c r="O2127" s="78"/>
      <c r="P2127" s="207">
        <f>O2127*H2127</f>
        <v>0</v>
      </c>
      <c r="Q2127" s="207">
        <v>0</v>
      </c>
      <c r="R2127" s="207">
        <f>Q2127*H2127</f>
        <v>0</v>
      </c>
      <c r="S2127" s="207">
        <v>0</v>
      </c>
      <c r="T2127" s="208">
        <f>S2127*H2127</f>
        <v>0</v>
      </c>
      <c r="AR2127" s="16" t="s">
        <v>285</v>
      </c>
      <c r="AT2127" s="16" t="s">
        <v>143</v>
      </c>
      <c r="AU2127" s="16" t="s">
        <v>80</v>
      </c>
      <c r="AY2127" s="16" t="s">
        <v>141</v>
      </c>
      <c r="BE2127" s="209">
        <f>IF(N2127="základní",J2127,0)</f>
        <v>0</v>
      </c>
      <c r="BF2127" s="209">
        <f>IF(N2127="snížená",J2127,0)</f>
        <v>0</v>
      </c>
      <c r="BG2127" s="209">
        <f>IF(N2127="zákl. přenesená",J2127,0)</f>
        <v>0</v>
      </c>
      <c r="BH2127" s="209">
        <f>IF(N2127="sníž. přenesená",J2127,0)</f>
        <v>0</v>
      </c>
      <c r="BI2127" s="209">
        <f>IF(N2127="nulová",J2127,0)</f>
        <v>0</v>
      </c>
      <c r="BJ2127" s="16" t="s">
        <v>78</v>
      </c>
      <c r="BK2127" s="209">
        <f>ROUND(I2127*H2127,2)</f>
        <v>0</v>
      </c>
      <c r="BL2127" s="16" t="s">
        <v>285</v>
      </c>
      <c r="BM2127" s="16" t="s">
        <v>1983</v>
      </c>
    </row>
    <row r="2128" s="11" customFormat="1">
      <c r="B2128" s="210"/>
      <c r="C2128" s="211"/>
      <c r="D2128" s="212" t="s">
        <v>150</v>
      </c>
      <c r="E2128" s="213" t="s">
        <v>1</v>
      </c>
      <c r="F2128" s="214" t="s">
        <v>1984</v>
      </c>
      <c r="G2128" s="211"/>
      <c r="H2128" s="213" t="s">
        <v>1</v>
      </c>
      <c r="I2128" s="215"/>
      <c r="J2128" s="211"/>
      <c r="K2128" s="211"/>
      <c r="L2128" s="216"/>
      <c r="M2128" s="217"/>
      <c r="N2128" s="218"/>
      <c r="O2128" s="218"/>
      <c r="P2128" s="218"/>
      <c r="Q2128" s="218"/>
      <c r="R2128" s="218"/>
      <c r="S2128" s="218"/>
      <c r="T2128" s="219"/>
      <c r="AT2128" s="220" t="s">
        <v>150</v>
      </c>
      <c r="AU2128" s="220" t="s">
        <v>80</v>
      </c>
      <c r="AV2128" s="11" t="s">
        <v>78</v>
      </c>
      <c r="AW2128" s="11" t="s">
        <v>35</v>
      </c>
      <c r="AX2128" s="11" t="s">
        <v>73</v>
      </c>
      <c r="AY2128" s="220" t="s">
        <v>141</v>
      </c>
    </row>
    <row r="2129" s="12" customFormat="1">
      <c r="B2129" s="221"/>
      <c r="C2129" s="222"/>
      <c r="D2129" s="212" t="s">
        <v>150</v>
      </c>
      <c r="E2129" s="223" t="s">
        <v>1</v>
      </c>
      <c r="F2129" s="224" t="s">
        <v>1985</v>
      </c>
      <c r="G2129" s="222"/>
      <c r="H2129" s="225">
        <v>142.09999999999999</v>
      </c>
      <c r="I2129" s="226"/>
      <c r="J2129" s="222"/>
      <c r="K2129" s="222"/>
      <c r="L2129" s="227"/>
      <c r="M2129" s="228"/>
      <c r="N2129" s="229"/>
      <c r="O2129" s="229"/>
      <c r="P2129" s="229"/>
      <c r="Q2129" s="229"/>
      <c r="R2129" s="229"/>
      <c r="S2129" s="229"/>
      <c r="T2129" s="230"/>
      <c r="AT2129" s="231" t="s">
        <v>150</v>
      </c>
      <c r="AU2129" s="231" t="s">
        <v>80</v>
      </c>
      <c r="AV2129" s="12" t="s">
        <v>80</v>
      </c>
      <c r="AW2129" s="12" t="s">
        <v>35</v>
      </c>
      <c r="AX2129" s="12" t="s">
        <v>78</v>
      </c>
      <c r="AY2129" s="231" t="s">
        <v>141</v>
      </c>
    </row>
    <row r="2130" s="1" customFormat="1" ht="14.4" customHeight="1">
      <c r="B2130" s="37"/>
      <c r="C2130" s="198" t="s">
        <v>1986</v>
      </c>
      <c r="D2130" s="198" t="s">
        <v>143</v>
      </c>
      <c r="E2130" s="199" t="s">
        <v>1987</v>
      </c>
      <c r="F2130" s="200" t="s">
        <v>1988</v>
      </c>
      <c r="G2130" s="201" t="s">
        <v>237</v>
      </c>
      <c r="H2130" s="202">
        <v>142.09999999999999</v>
      </c>
      <c r="I2130" s="203"/>
      <c r="J2130" s="204">
        <f>ROUND(I2130*H2130,2)</f>
        <v>0</v>
      </c>
      <c r="K2130" s="200" t="s">
        <v>147</v>
      </c>
      <c r="L2130" s="42"/>
      <c r="M2130" s="205" t="s">
        <v>1</v>
      </c>
      <c r="N2130" s="206" t="s">
        <v>44</v>
      </c>
      <c r="O2130" s="78"/>
      <c r="P2130" s="207">
        <f>O2130*H2130</f>
        <v>0</v>
      </c>
      <c r="Q2130" s="207">
        <v>0.0045500000000000002</v>
      </c>
      <c r="R2130" s="207">
        <f>Q2130*H2130</f>
        <v>0.64655499999999999</v>
      </c>
      <c r="S2130" s="207">
        <v>0</v>
      </c>
      <c r="T2130" s="208">
        <f>S2130*H2130</f>
        <v>0</v>
      </c>
      <c r="AR2130" s="16" t="s">
        <v>285</v>
      </c>
      <c r="AT2130" s="16" t="s">
        <v>143</v>
      </c>
      <c r="AU2130" s="16" t="s">
        <v>80</v>
      </c>
      <c r="AY2130" s="16" t="s">
        <v>141</v>
      </c>
      <c r="BE2130" s="209">
        <f>IF(N2130="základní",J2130,0)</f>
        <v>0</v>
      </c>
      <c r="BF2130" s="209">
        <f>IF(N2130="snížená",J2130,0)</f>
        <v>0</v>
      </c>
      <c r="BG2130" s="209">
        <f>IF(N2130="zákl. přenesená",J2130,0)</f>
        <v>0</v>
      </c>
      <c r="BH2130" s="209">
        <f>IF(N2130="sníž. přenesená",J2130,0)</f>
        <v>0</v>
      </c>
      <c r="BI2130" s="209">
        <f>IF(N2130="nulová",J2130,0)</f>
        <v>0</v>
      </c>
      <c r="BJ2130" s="16" t="s">
        <v>78</v>
      </c>
      <c r="BK2130" s="209">
        <f>ROUND(I2130*H2130,2)</f>
        <v>0</v>
      </c>
      <c r="BL2130" s="16" t="s">
        <v>285</v>
      </c>
      <c r="BM2130" s="16" t="s">
        <v>1989</v>
      </c>
    </row>
    <row r="2131" s="12" customFormat="1">
      <c r="B2131" s="221"/>
      <c r="C2131" s="222"/>
      <c r="D2131" s="212" t="s">
        <v>150</v>
      </c>
      <c r="E2131" s="223" t="s">
        <v>1</v>
      </c>
      <c r="F2131" s="224" t="s">
        <v>1985</v>
      </c>
      <c r="G2131" s="222"/>
      <c r="H2131" s="225">
        <v>142.09999999999999</v>
      </c>
      <c r="I2131" s="226"/>
      <c r="J2131" s="222"/>
      <c r="K2131" s="222"/>
      <c r="L2131" s="227"/>
      <c r="M2131" s="228"/>
      <c r="N2131" s="229"/>
      <c r="O2131" s="229"/>
      <c r="P2131" s="229"/>
      <c r="Q2131" s="229"/>
      <c r="R2131" s="229"/>
      <c r="S2131" s="229"/>
      <c r="T2131" s="230"/>
      <c r="AT2131" s="231" t="s">
        <v>150</v>
      </c>
      <c r="AU2131" s="231" t="s">
        <v>80</v>
      </c>
      <c r="AV2131" s="12" t="s">
        <v>80</v>
      </c>
      <c r="AW2131" s="12" t="s">
        <v>35</v>
      </c>
      <c r="AX2131" s="12" t="s">
        <v>78</v>
      </c>
      <c r="AY2131" s="231" t="s">
        <v>141</v>
      </c>
    </row>
    <row r="2132" s="1" customFormat="1" ht="14.4" customHeight="1">
      <c r="B2132" s="37"/>
      <c r="C2132" s="198" t="s">
        <v>1990</v>
      </c>
      <c r="D2132" s="198" t="s">
        <v>143</v>
      </c>
      <c r="E2132" s="199" t="s">
        <v>1991</v>
      </c>
      <c r="F2132" s="200" t="s">
        <v>1992</v>
      </c>
      <c r="G2132" s="201" t="s">
        <v>237</v>
      </c>
      <c r="H2132" s="202">
        <v>142.09999999999999</v>
      </c>
      <c r="I2132" s="203"/>
      <c r="J2132" s="204">
        <f>ROUND(I2132*H2132,2)</f>
        <v>0</v>
      </c>
      <c r="K2132" s="200" t="s">
        <v>147</v>
      </c>
      <c r="L2132" s="42"/>
      <c r="M2132" s="205" t="s">
        <v>1</v>
      </c>
      <c r="N2132" s="206" t="s">
        <v>44</v>
      </c>
      <c r="O2132" s="78"/>
      <c r="P2132" s="207">
        <f>O2132*H2132</f>
        <v>0</v>
      </c>
      <c r="Q2132" s="207">
        <v>0</v>
      </c>
      <c r="R2132" s="207">
        <f>Q2132*H2132</f>
        <v>0</v>
      </c>
      <c r="S2132" s="207">
        <v>0.0030000000000000001</v>
      </c>
      <c r="T2132" s="208">
        <f>S2132*H2132</f>
        <v>0.42630000000000001</v>
      </c>
      <c r="AR2132" s="16" t="s">
        <v>285</v>
      </c>
      <c r="AT2132" s="16" t="s">
        <v>143</v>
      </c>
      <c r="AU2132" s="16" t="s">
        <v>80</v>
      </c>
      <c r="AY2132" s="16" t="s">
        <v>141</v>
      </c>
      <c r="BE2132" s="209">
        <f>IF(N2132="základní",J2132,0)</f>
        <v>0</v>
      </c>
      <c r="BF2132" s="209">
        <f>IF(N2132="snížená",J2132,0)</f>
        <v>0</v>
      </c>
      <c r="BG2132" s="209">
        <f>IF(N2132="zákl. přenesená",J2132,0)</f>
        <v>0</v>
      </c>
      <c r="BH2132" s="209">
        <f>IF(N2132="sníž. přenesená",J2132,0)</f>
        <v>0</v>
      </c>
      <c r="BI2132" s="209">
        <f>IF(N2132="nulová",J2132,0)</f>
        <v>0</v>
      </c>
      <c r="BJ2132" s="16" t="s">
        <v>78</v>
      </c>
      <c r="BK2132" s="209">
        <f>ROUND(I2132*H2132,2)</f>
        <v>0</v>
      </c>
      <c r="BL2132" s="16" t="s">
        <v>285</v>
      </c>
      <c r="BM2132" s="16" t="s">
        <v>1993</v>
      </c>
    </row>
    <row r="2133" s="11" customFormat="1">
      <c r="B2133" s="210"/>
      <c r="C2133" s="211"/>
      <c r="D2133" s="212" t="s">
        <v>150</v>
      </c>
      <c r="E2133" s="213" t="s">
        <v>1</v>
      </c>
      <c r="F2133" s="214" t="s">
        <v>337</v>
      </c>
      <c r="G2133" s="211"/>
      <c r="H2133" s="213" t="s">
        <v>1</v>
      </c>
      <c r="I2133" s="215"/>
      <c r="J2133" s="211"/>
      <c r="K2133" s="211"/>
      <c r="L2133" s="216"/>
      <c r="M2133" s="217"/>
      <c r="N2133" s="218"/>
      <c r="O2133" s="218"/>
      <c r="P2133" s="218"/>
      <c r="Q2133" s="218"/>
      <c r="R2133" s="218"/>
      <c r="S2133" s="218"/>
      <c r="T2133" s="219"/>
      <c r="AT2133" s="220" t="s">
        <v>150</v>
      </c>
      <c r="AU2133" s="220" t="s">
        <v>80</v>
      </c>
      <c r="AV2133" s="11" t="s">
        <v>78</v>
      </c>
      <c r="AW2133" s="11" t="s">
        <v>35</v>
      </c>
      <c r="AX2133" s="11" t="s">
        <v>73</v>
      </c>
      <c r="AY2133" s="220" t="s">
        <v>141</v>
      </c>
    </row>
    <row r="2134" s="11" customFormat="1">
      <c r="B2134" s="210"/>
      <c r="C2134" s="211"/>
      <c r="D2134" s="212" t="s">
        <v>150</v>
      </c>
      <c r="E2134" s="213" t="s">
        <v>1</v>
      </c>
      <c r="F2134" s="214" t="s">
        <v>1759</v>
      </c>
      <c r="G2134" s="211"/>
      <c r="H2134" s="213" t="s">
        <v>1</v>
      </c>
      <c r="I2134" s="215"/>
      <c r="J2134" s="211"/>
      <c r="K2134" s="211"/>
      <c r="L2134" s="216"/>
      <c r="M2134" s="217"/>
      <c r="N2134" s="218"/>
      <c r="O2134" s="218"/>
      <c r="P2134" s="218"/>
      <c r="Q2134" s="218"/>
      <c r="R2134" s="218"/>
      <c r="S2134" s="218"/>
      <c r="T2134" s="219"/>
      <c r="AT2134" s="220" t="s">
        <v>150</v>
      </c>
      <c r="AU2134" s="220" t="s">
        <v>80</v>
      </c>
      <c r="AV2134" s="11" t="s">
        <v>78</v>
      </c>
      <c r="AW2134" s="11" t="s">
        <v>35</v>
      </c>
      <c r="AX2134" s="11" t="s">
        <v>73</v>
      </c>
      <c r="AY2134" s="220" t="s">
        <v>141</v>
      </c>
    </row>
    <row r="2135" s="12" customFormat="1">
      <c r="B2135" s="221"/>
      <c r="C2135" s="222"/>
      <c r="D2135" s="212" t="s">
        <v>150</v>
      </c>
      <c r="E2135" s="223" t="s">
        <v>1</v>
      </c>
      <c r="F2135" s="224" t="s">
        <v>1994</v>
      </c>
      <c r="G2135" s="222"/>
      <c r="H2135" s="225">
        <v>4.4000000000000004</v>
      </c>
      <c r="I2135" s="226"/>
      <c r="J2135" s="222"/>
      <c r="K2135" s="222"/>
      <c r="L2135" s="227"/>
      <c r="M2135" s="228"/>
      <c r="N2135" s="229"/>
      <c r="O2135" s="229"/>
      <c r="P2135" s="229"/>
      <c r="Q2135" s="229"/>
      <c r="R2135" s="229"/>
      <c r="S2135" s="229"/>
      <c r="T2135" s="230"/>
      <c r="AT2135" s="231" t="s">
        <v>150</v>
      </c>
      <c r="AU2135" s="231" t="s">
        <v>80</v>
      </c>
      <c r="AV2135" s="12" t="s">
        <v>80</v>
      </c>
      <c r="AW2135" s="12" t="s">
        <v>35</v>
      </c>
      <c r="AX2135" s="12" t="s">
        <v>73</v>
      </c>
      <c r="AY2135" s="231" t="s">
        <v>141</v>
      </c>
    </row>
    <row r="2136" s="12" customFormat="1">
      <c r="B2136" s="221"/>
      <c r="C2136" s="222"/>
      <c r="D2136" s="212" t="s">
        <v>150</v>
      </c>
      <c r="E2136" s="223" t="s">
        <v>1</v>
      </c>
      <c r="F2136" s="224" t="s">
        <v>1995</v>
      </c>
      <c r="G2136" s="222"/>
      <c r="H2136" s="225">
        <v>4.9000000000000004</v>
      </c>
      <c r="I2136" s="226"/>
      <c r="J2136" s="222"/>
      <c r="K2136" s="222"/>
      <c r="L2136" s="227"/>
      <c r="M2136" s="228"/>
      <c r="N2136" s="229"/>
      <c r="O2136" s="229"/>
      <c r="P2136" s="229"/>
      <c r="Q2136" s="229"/>
      <c r="R2136" s="229"/>
      <c r="S2136" s="229"/>
      <c r="T2136" s="230"/>
      <c r="AT2136" s="231" t="s">
        <v>150</v>
      </c>
      <c r="AU2136" s="231" t="s">
        <v>80</v>
      </c>
      <c r="AV2136" s="12" t="s">
        <v>80</v>
      </c>
      <c r="AW2136" s="12" t="s">
        <v>35</v>
      </c>
      <c r="AX2136" s="12" t="s">
        <v>73</v>
      </c>
      <c r="AY2136" s="231" t="s">
        <v>141</v>
      </c>
    </row>
    <row r="2137" s="12" customFormat="1">
      <c r="B2137" s="221"/>
      <c r="C2137" s="222"/>
      <c r="D2137" s="212" t="s">
        <v>150</v>
      </c>
      <c r="E2137" s="223" t="s">
        <v>1</v>
      </c>
      <c r="F2137" s="224" t="s">
        <v>1996</v>
      </c>
      <c r="G2137" s="222"/>
      <c r="H2137" s="225">
        <v>5.4000000000000004</v>
      </c>
      <c r="I2137" s="226"/>
      <c r="J2137" s="222"/>
      <c r="K2137" s="222"/>
      <c r="L2137" s="227"/>
      <c r="M2137" s="228"/>
      <c r="N2137" s="229"/>
      <c r="O2137" s="229"/>
      <c r="P2137" s="229"/>
      <c r="Q2137" s="229"/>
      <c r="R2137" s="229"/>
      <c r="S2137" s="229"/>
      <c r="T2137" s="230"/>
      <c r="AT2137" s="231" t="s">
        <v>150</v>
      </c>
      <c r="AU2137" s="231" t="s">
        <v>80</v>
      </c>
      <c r="AV2137" s="12" t="s">
        <v>80</v>
      </c>
      <c r="AW2137" s="12" t="s">
        <v>35</v>
      </c>
      <c r="AX2137" s="12" t="s">
        <v>73</v>
      </c>
      <c r="AY2137" s="231" t="s">
        <v>141</v>
      </c>
    </row>
    <row r="2138" s="12" customFormat="1">
      <c r="B2138" s="221"/>
      <c r="C2138" s="222"/>
      <c r="D2138" s="212" t="s">
        <v>150</v>
      </c>
      <c r="E2138" s="223" t="s">
        <v>1</v>
      </c>
      <c r="F2138" s="224" t="s">
        <v>1997</v>
      </c>
      <c r="G2138" s="222"/>
      <c r="H2138" s="225">
        <v>17</v>
      </c>
      <c r="I2138" s="226"/>
      <c r="J2138" s="222"/>
      <c r="K2138" s="222"/>
      <c r="L2138" s="227"/>
      <c r="M2138" s="228"/>
      <c r="N2138" s="229"/>
      <c r="O2138" s="229"/>
      <c r="P2138" s="229"/>
      <c r="Q2138" s="229"/>
      <c r="R2138" s="229"/>
      <c r="S2138" s="229"/>
      <c r="T2138" s="230"/>
      <c r="AT2138" s="231" t="s">
        <v>150</v>
      </c>
      <c r="AU2138" s="231" t="s">
        <v>80</v>
      </c>
      <c r="AV2138" s="12" t="s">
        <v>80</v>
      </c>
      <c r="AW2138" s="12" t="s">
        <v>35</v>
      </c>
      <c r="AX2138" s="12" t="s">
        <v>73</v>
      </c>
      <c r="AY2138" s="231" t="s">
        <v>141</v>
      </c>
    </row>
    <row r="2139" s="12" customFormat="1">
      <c r="B2139" s="221"/>
      <c r="C2139" s="222"/>
      <c r="D2139" s="212" t="s">
        <v>150</v>
      </c>
      <c r="E2139" s="223" t="s">
        <v>1</v>
      </c>
      <c r="F2139" s="224" t="s">
        <v>1998</v>
      </c>
      <c r="G2139" s="222"/>
      <c r="H2139" s="225">
        <v>17.300000000000001</v>
      </c>
      <c r="I2139" s="226"/>
      <c r="J2139" s="222"/>
      <c r="K2139" s="222"/>
      <c r="L2139" s="227"/>
      <c r="M2139" s="228"/>
      <c r="N2139" s="229"/>
      <c r="O2139" s="229"/>
      <c r="P2139" s="229"/>
      <c r="Q2139" s="229"/>
      <c r="R2139" s="229"/>
      <c r="S2139" s="229"/>
      <c r="T2139" s="230"/>
      <c r="AT2139" s="231" t="s">
        <v>150</v>
      </c>
      <c r="AU2139" s="231" t="s">
        <v>80</v>
      </c>
      <c r="AV2139" s="12" t="s">
        <v>80</v>
      </c>
      <c r="AW2139" s="12" t="s">
        <v>35</v>
      </c>
      <c r="AX2139" s="12" t="s">
        <v>73</v>
      </c>
      <c r="AY2139" s="231" t="s">
        <v>141</v>
      </c>
    </row>
    <row r="2140" s="12" customFormat="1">
      <c r="B2140" s="221"/>
      <c r="C2140" s="222"/>
      <c r="D2140" s="212" t="s">
        <v>150</v>
      </c>
      <c r="E2140" s="223" t="s">
        <v>1</v>
      </c>
      <c r="F2140" s="224" t="s">
        <v>1999</v>
      </c>
      <c r="G2140" s="222"/>
      <c r="H2140" s="225">
        <v>25.100000000000001</v>
      </c>
      <c r="I2140" s="226"/>
      <c r="J2140" s="222"/>
      <c r="K2140" s="222"/>
      <c r="L2140" s="227"/>
      <c r="M2140" s="228"/>
      <c r="N2140" s="229"/>
      <c r="O2140" s="229"/>
      <c r="P2140" s="229"/>
      <c r="Q2140" s="229"/>
      <c r="R2140" s="229"/>
      <c r="S2140" s="229"/>
      <c r="T2140" s="230"/>
      <c r="AT2140" s="231" t="s">
        <v>150</v>
      </c>
      <c r="AU2140" s="231" t="s">
        <v>80</v>
      </c>
      <c r="AV2140" s="12" t="s">
        <v>80</v>
      </c>
      <c r="AW2140" s="12" t="s">
        <v>35</v>
      </c>
      <c r="AX2140" s="12" t="s">
        <v>73</v>
      </c>
      <c r="AY2140" s="231" t="s">
        <v>141</v>
      </c>
    </row>
    <row r="2141" s="12" customFormat="1">
      <c r="B2141" s="221"/>
      <c r="C2141" s="222"/>
      <c r="D2141" s="212" t="s">
        <v>150</v>
      </c>
      <c r="E2141" s="223" t="s">
        <v>1</v>
      </c>
      <c r="F2141" s="224" t="s">
        <v>2000</v>
      </c>
      <c r="G2141" s="222"/>
      <c r="H2141" s="225">
        <v>50.700000000000003</v>
      </c>
      <c r="I2141" s="226"/>
      <c r="J2141" s="222"/>
      <c r="K2141" s="222"/>
      <c r="L2141" s="227"/>
      <c r="M2141" s="228"/>
      <c r="N2141" s="229"/>
      <c r="O2141" s="229"/>
      <c r="P2141" s="229"/>
      <c r="Q2141" s="229"/>
      <c r="R2141" s="229"/>
      <c r="S2141" s="229"/>
      <c r="T2141" s="230"/>
      <c r="AT2141" s="231" t="s">
        <v>150</v>
      </c>
      <c r="AU2141" s="231" t="s">
        <v>80</v>
      </c>
      <c r="AV2141" s="12" t="s">
        <v>80</v>
      </c>
      <c r="AW2141" s="12" t="s">
        <v>35</v>
      </c>
      <c r="AX2141" s="12" t="s">
        <v>73</v>
      </c>
      <c r="AY2141" s="231" t="s">
        <v>141</v>
      </c>
    </row>
    <row r="2142" s="12" customFormat="1">
      <c r="B2142" s="221"/>
      <c r="C2142" s="222"/>
      <c r="D2142" s="212" t="s">
        <v>150</v>
      </c>
      <c r="E2142" s="223" t="s">
        <v>1</v>
      </c>
      <c r="F2142" s="224" t="s">
        <v>2001</v>
      </c>
      <c r="G2142" s="222"/>
      <c r="H2142" s="225">
        <v>17.300000000000001</v>
      </c>
      <c r="I2142" s="226"/>
      <c r="J2142" s="222"/>
      <c r="K2142" s="222"/>
      <c r="L2142" s="227"/>
      <c r="M2142" s="228"/>
      <c r="N2142" s="229"/>
      <c r="O2142" s="229"/>
      <c r="P2142" s="229"/>
      <c r="Q2142" s="229"/>
      <c r="R2142" s="229"/>
      <c r="S2142" s="229"/>
      <c r="T2142" s="230"/>
      <c r="AT2142" s="231" t="s">
        <v>150</v>
      </c>
      <c r="AU2142" s="231" t="s">
        <v>80</v>
      </c>
      <c r="AV2142" s="12" t="s">
        <v>80</v>
      </c>
      <c r="AW2142" s="12" t="s">
        <v>35</v>
      </c>
      <c r="AX2142" s="12" t="s">
        <v>73</v>
      </c>
      <c r="AY2142" s="231" t="s">
        <v>141</v>
      </c>
    </row>
    <row r="2143" s="13" customFormat="1">
      <c r="B2143" s="232"/>
      <c r="C2143" s="233"/>
      <c r="D2143" s="212" t="s">
        <v>150</v>
      </c>
      <c r="E2143" s="234" t="s">
        <v>1</v>
      </c>
      <c r="F2143" s="235" t="s">
        <v>155</v>
      </c>
      <c r="G2143" s="233"/>
      <c r="H2143" s="236">
        <v>142.09999999999999</v>
      </c>
      <c r="I2143" s="237"/>
      <c r="J2143" s="233"/>
      <c r="K2143" s="233"/>
      <c r="L2143" s="238"/>
      <c r="M2143" s="239"/>
      <c r="N2143" s="240"/>
      <c r="O2143" s="240"/>
      <c r="P2143" s="240"/>
      <c r="Q2143" s="240"/>
      <c r="R2143" s="240"/>
      <c r="S2143" s="240"/>
      <c r="T2143" s="241"/>
      <c r="AT2143" s="242" t="s">
        <v>150</v>
      </c>
      <c r="AU2143" s="242" t="s">
        <v>80</v>
      </c>
      <c r="AV2143" s="13" t="s">
        <v>148</v>
      </c>
      <c r="AW2143" s="13" t="s">
        <v>35</v>
      </c>
      <c r="AX2143" s="13" t="s">
        <v>78</v>
      </c>
      <c r="AY2143" s="242" t="s">
        <v>141</v>
      </c>
    </row>
    <row r="2144" s="1" customFormat="1" ht="14.4" customHeight="1">
      <c r="B2144" s="37"/>
      <c r="C2144" s="198" t="s">
        <v>2002</v>
      </c>
      <c r="D2144" s="198" t="s">
        <v>143</v>
      </c>
      <c r="E2144" s="199" t="s">
        <v>2003</v>
      </c>
      <c r="F2144" s="200" t="s">
        <v>2004</v>
      </c>
      <c r="G2144" s="201" t="s">
        <v>237</v>
      </c>
      <c r="H2144" s="202">
        <v>147.93299999999999</v>
      </c>
      <c r="I2144" s="203"/>
      <c r="J2144" s="204">
        <f>ROUND(I2144*H2144,2)</f>
        <v>0</v>
      </c>
      <c r="K2144" s="200" t="s">
        <v>147</v>
      </c>
      <c r="L2144" s="42"/>
      <c r="M2144" s="205" t="s">
        <v>1</v>
      </c>
      <c r="N2144" s="206" t="s">
        <v>44</v>
      </c>
      <c r="O2144" s="78"/>
      <c r="P2144" s="207">
        <f>O2144*H2144</f>
        <v>0</v>
      </c>
      <c r="Q2144" s="207">
        <v>0.00029999999999999997</v>
      </c>
      <c r="R2144" s="207">
        <f>Q2144*H2144</f>
        <v>0.044379899999999993</v>
      </c>
      <c r="S2144" s="207">
        <v>0</v>
      </c>
      <c r="T2144" s="208">
        <f>S2144*H2144</f>
        <v>0</v>
      </c>
      <c r="AR2144" s="16" t="s">
        <v>285</v>
      </c>
      <c r="AT2144" s="16" t="s">
        <v>143</v>
      </c>
      <c r="AU2144" s="16" t="s">
        <v>80</v>
      </c>
      <c r="AY2144" s="16" t="s">
        <v>141</v>
      </c>
      <c r="BE2144" s="209">
        <f>IF(N2144="základní",J2144,0)</f>
        <v>0</v>
      </c>
      <c r="BF2144" s="209">
        <f>IF(N2144="snížená",J2144,0)</f>
        <v>0</v>
      </c>
      <c r="BG2144" s="209">
        <f>IF(N2144="zákl. přenesená",J2144,0)</f>
        <v>0</v>
      </c>
      <c r="BH2144" s="209">
        <f>IF(N2144="sníž. přenesená",J2144,0)</f>
        <v>0</v>
      </c>
      <c r="BI2144" s="209">
        <f>IF(N2144="nulová",J2144,0)</f>
        <v>0</v>
      </c>
      <c r="BJ2144" s="16" t="s">
        <v>78</v>
      </c>
      <c r="BK2144" s="209">
        <f>ROUND(I2144*H2144,2)</f>
        <v>0</v>
      </c>
      <c r="BL2144" s="16" t="s">
        <v>285</v>
      </c>
      <c r="BM2144" s="16" t="s">
        <v>2005</v>
      </c>
    </row>
    <row r="2145" s="12" customFormat="1">
      <c r="B2145" s="221"/>
      <c r="C2145" s="222"/>
      <c r="D2145" s="212" t="s">
        <v>150</v>
      </c>
      <c r="E2145" s="223" t="s">
        <v>1</v>
      </c>
      <c r="F2145" s="224" t="s">
        <v>2006</v>
      </c>
      <c r="G2145" s="222"/>
      <c r="H2145" s="225">
        <v>142.09999999999999</v>
      </c>
      <c r="I2145" s="226"/>
      <c r="J2145" s="222"/>
      <c r="K2145" s="222"/>
      <c r="L2145" s="227"/>
      <c r="M2145" s="228"/>
      <c r="N2145" s="229"/>
      <c r="O2145" s="229"/>
      <c r="P2145" s="229"/>
      <c r="Q2145" s="229"/>
      <c r="R2145" s="229"/>
      <c r="S2145" s="229"/>
      <c r="T2145" s="230"/>
      <c r="AT2145" s="231" t="s">
        <v>150</v>
      </c>
      <c r="AU2145" s="231" t="s">
        <v>80</v>
      </c>
      <c r="AV2145" s="12" t="s">
        <v>80</v>
      </c>
      <c r="AW2145" s="12" t="s">
        <v>35</v>
      </c>
      <c r="AX2145" s="12" t="s">
        <v>73</v>
      </c>
      <c r="AY2145" s="231" t="s">
        <v>141</v>
      </c>
    </row>
    <row r="2146" s="14" customFormat="1">
      <c r="B2146" s="243"/>
      <c r="C2146" s="244"/>
      <c r="D2146" s="212" t="s">
        <v>150</v>
      </c>
      <c r="E2146" s="245" t="s">
        <v>1</v>
      </c>
      <c r="F2146" s="246" t="s">
        <v>164</v>
      </c>
      <c r="G2146" s="244"/>
      <c r="H2146" s="247">
        <v>142.09999999999999</v>
      </c>
      <c r="I2146" s="248"/>
      <c r="J2146" s="244"/>
      <c r="K2146" s="244"/>
      <c r="L2146" s="249"/>
      <c r="M2146" s="250"/>
      <c r="N2146" s="251"/>
      <c r="O2146" s="251"/>
      <c r="P2146" s="251"/>
      <c r="Q2146" s="251"/>
      <c r="R2146" s="251"/>
      <c r="S2146" s="251"/>
      <c r="T2146" s="252"/>
      <c r="AT2146" s="253" t="s">
        <v>150</v>
      </c>
      <c r="AU2146" s="253" t="s">
        <v>80</v>
      </c>
      <c r="AV2146" s="14" t="s">
        <v>165</v>
      </c>
      <c r="AW2146" s="14" t="s">
        <v>35</v>
      </c>
      <c r="AX2146" s="14" t="s">
        <v>73</v>
      </c>
      <c r="AY2146" s="253" t="s">
        <v>141</v>
      </c>
    </row>
    <row r="2147" s="11" customFormat="1">
      <c r="B2147" s="210"/>
      <c r="C2147" s="211"/>
      <c r="D2147" s="212" t="s">
        <v>150</v>
      </c>
      <c r="E2147" s="213" t="s">
        <v>1</v>
      </c>
      <c r="F2147" s="214" t="s">
        <v>216</v>
      </c>
      <c r="G2147" s="211"/>
      <c r="H2147" s="213" t="s">
        <v>1</v>
      </c>
      <c r="I2147" s="215"/>
      <c r="J2147" s="211"/>
      <c r="K2147" s="211"/>
      <c r="L2147" s="216"/>
      <c r="M2147" s="217"/>
      <c r="N2147" s="218"/>
      <c r="O2147" s="218"/>
      <c r="P2147" s="218"/>
      <c r="Q2147" s="218"/>
      <c r="R2147" s="218"/>
      <c r="S2147" s="218"/>
      <c r="T2147" s="219"/>
      <c r="AT2147" s="220" t="s">
        <v>150</v>
      </c>
      <c r="AU2147" s="220" t="s">
        <v>80</v>
      </c>
      <c r="AV2147" s="11" t="s">
        <v>78</v>
      </c>
      <c r="AW2147" s="11" t="s">
        <v>35</v>
      </c>
      <c r="AX2147" s="11" t="s">
        <v>73</v>
      </c>
      <c r="AY2147" s="220" t="s">
        <v>141</v>
      </c>
    </row>
    <row r="2148" s="11" customFormat="1">
      <c r="B2148" s="210"/>
      <c r="C2148" s="211"/>
      <c r="D2148" s="212" t="s">
        <v>150</v>
      </c>
      <c r="E2148" s="213" t="s">
        <v>1</v>
      </c>
      <c r="F2148" s="214" t="s">
        <v>2007</v>
      </c>
      <c r="G2148" s="211"/>
      <c r="H2148" s="213" t="s">
        <v>1</v>
      </c>
      <c r="I2148" s="215"/>
      <c r="J2148" s="211"/>
      <c r="K2148" s="211"/>
      <c r="L2148" s="216"/>
      <c r="M2148" s="217"/>
      <c r="N2148" s="218"/>
      <c r="O2148" s="218"/>
      <c r="P2148" s="218"/>
      <c r="Q2148" s="218"/>
      <c r="R2148" s="218"/>
      <c r="S2148" s="218"/>
      <c r="T2148" s="219"/>
      <c r="AT2148" s="220" t="s">
        <v>150</v>
      </c>
      <c r="AU2148" s="220" t="s">
        <v>80</v>
      </c>
      <c r="AV2148" s="11" t="s">
        <v>78</v>
      </c>
      <c r="AW2148" s="11" t="s">
        <v>35</v>
      </c>
      <c r="AX2148" s="11" t="s">
        <v>73</v>
      </c>
      <c r="AY2148" s="220" t="s">
        <v>141</v>
      </c>
    </row>
    <row r="2149" s="12" customFormat="1">
      <c r="B2149" s="221"/>
      <c r="C2149" s="222"/>
      <c r="D2149" s="212" t="s">
        <v>150</v>
      </c>
      <c r="E2149" s="223" t="s">
        <v>1</v>
      </c>
      <c r="F2149" s="224" t="s">
        <v>2008</v>
      </c>
      <c r="G2149" s="222"/>
      <c r="H2149" s="225">
        <v>0.39000000000000001</v>
      </c>
      <c r="I2149" s="226"/>
      <c r="J2149" s="222"/>
      <c r="K2149" s="222"/>
      <c r="L2149" s="227"/>
      <c r="M2149" s="228"/>
      <c r="N2149" s="229"/>
      <c r="O2149" s="229"/>
      <c r="P2149" s="229"/>
      <c r="Q2149" s="229"/>
      <c r="R2149" s="229"/>
      <c r="S2149" s="229"/>
      <c r="T2149" s="230"/>
      <c r="AT2149" s="231" t="s">
        <v>150</v>
      </c>
      <c r="AU2149" s="231" t="s">
        <v>80</v>
      </c>
      <c r="AV2149" s="12" t="s">
        <v>80</v>
      </c>
      <c r="AW2149" s="12" t="s">
        <v>35</v>
      </c>
      <c r="AX2149" s="12" t="s">
        <v>73</v>
      </c>
      <c r="AY2149" s="231" t="s">
        <v>141</v>
      </c>
    </row>
    <row r="2150" s="12" customFormat="1">
      <c r="B2150" s="221"/>
      <c r="C2150" s="222"/>
      <c r="D2150" s="212" t="s">
        <v>150</v>
      </c>
      <c r="E2150" s="223" t="s">
        <v>1</v>
      </c>
      <c r="F2150" s="224" t="s">
        <v>2009</v>
      </c>
      <c r="G2150" s="222"/>
      <c r="H2150" s="225">
        <v>0.439</v>
      </c>
      <c r="I2150" s="226"/>
      <c r="J2150" s="222"/>
      <c r="K2150" s="222"/>
      <c r="L2150" s="227"/>
      <c r="M2150" s="228"/>
      <c r="N2150" s="229"/>
      <c r="O2150" s="229"/>
      <c r="P2150" s="229"/>
      <c r="Q2150" s="229"/>
      <c r="R2150" s="229"/>
      <c r="S2150" s="229"/>
      <c r="T2150" s="230"/>
      <c r="AT2150" s="231" t="s">
        <v>150</v>
      </c>
      <c r="AU2150" s="231" t="s">
        <v>80</v>
      </c>
      <c r="AV2150" s="12" t="s">
        <v>80</v>
      </c>
      <c r="AW2150" s="12" t="s">
        <v>35</v>
      </c>
      <c r="AX2150" s="12" t="s">
        <v>73</v>
      </c>
      <c r="AY2150" s="231" t="s">
        <v>141</v>
      </c>
    </row>
    <row r="2151" s="12" customFormat="1">
      <c r="B2151" s="221"/>
      <c r="C2151" s="222"/>
      <c r="D2151" s="212" t="s">
        <v>150</v>
      </c>
      <c r="E2151" s="223" t="s">
        <v>1</v>
      </c>
      <c r="F2151" s="224" t="s">
        <v>2010</v>
      </c>
      <c r="G2151" s="222"/>
      <c r="H2151" s="225">
        <v>0.433</v>
      </c>
      <c r="I2151" s="226"/>
      <c r="J2151" s="222"/>
      <c r="K2151" s="222"/>
      <c r="L2151" s="227"/>
      <c r="M2151" s="228"/>
      <c r="N2151" s="229"/>
      <c r="O2151" s="229"/>
      <c r="P2151" s="229"/>
      <c r="Q2151" s="229"/>
      <c r="R2151" s="229"/>
      <c r="S2151" s="229"/>
      <c r="T2151" s="230"/>
      <c r="AT2151" s="231" t="s">
        <v>150</v>
      </c>
      <c r="AU2151" s="231" t="s">
        <v>80</v>
      </c>
      <c r="AV2151" s="12" t="s">
        <v>80</v>
      </c>
      <c r="AW2151" s="12" t="s">
        <v>35</v>
      </c>
      <c r="AX2151" s="12" t="s">
        <v>73</v>
      </c>
      <c r="AY2151" s="231" t="s">
        <v>141</v>
      </c>
    </row>
    <row r="2152" s="12" customFormat="1">
      <c r="B2152" s="221"/>
      <c r="C2152" s="222"/>
      <c r="D2152" s="212" t="s">
        <v>150</v>
      </c>
      <c r="E2152" s="223" t="s">
        <v>1</v>
      </c>
      <c r="F2152" s="224" t="s">
        <v>2011</v>
      </c>
      <c r="G2152" s="222"/>
      <c r="H2152" s="225">
        <v>0.81100000000000005</v>
      </c>
      <c r="I2152" s="226"/>
      <c r="J2152" s="222"/>
      <c r="K2152" s="222"/>
      <c r="L2152" s="227"/>
      <c r="M2152" s="228"/>
      <c r="N2152" s="229"/>
      <c r="O2152" s="229"/>
      <c r="P2152" s="229"/>
      <c r="Q2152" s="229"/>
      <c r="R2152" s="229"/>
      <c r="S2152" s="229"/>
      <c r="T2152" s="230"/>
      <c r="AT2152" s="231" t="s">
        <v>150</v>
      </c>
      <c r="AU2152" s="231" t="s">
        <v>80</v>
      </c>
      <c r="AV2152" s="12" t="s">
        <v>80</v>
      </c>
      <c r="AW2152" s="12" t="s">
        <v>35</v>
      </c>
      <c r="AX2152" s="12" t="s">
        <v>73</v>
      </c>
      <c r="AY2152" s="231" t="s">
        <v>141</v>
      </c>
    </row>
    <row r="2153" s="12" customFormat="1">
      <c r="B2153" s="221"/>
      <c r="C2153" s="222"/>
      <c r="D2153" s="212" t="s">
        <v>150</v>
      </c>
      <c r="E2153" s="223" t="s">
        <v>1</v>
      </c>
      <c r="F2153" s="224" t="s">
        <v>2012</v>
      </c>
      <c r="G2153" s="222"/>
      <c r="H2153" s="225">
        <v>0.77500000000000002</v>
      </c>
      <c r="I2153" s="226"/>
      <c r="J2153" s="222"/>
      <c r="K2153" s="222"/>
      <c r="L2153" s="227"/>
      <c r="M2153" s="228"/>
      <c r="N2153" s="229"/>
      <c r="O2153" s="229"/>
      <c r="P2153" s="229"/>
      <c r="Q2153" s="229"/>
      <c r="R2153" s="229"/>
      <c r="S2153" s="229"/>
      <c r="T2153" s="230"/>
      <c r="AT2153" s="231" t="s">
        <v>150</v>
      </c>
      <c r="AU2153" s="231" t="s">
        <v>80</v>
      </c>
      <c r="AV2153" s="12" t="s">
        <v>80</v>
      </c>
      <c r="AW2153" s="12" t="s">
        <v>35</v>
      </c>
      <c r="AX2153" s="12" t="s">
        <v>73</v>
      </c>
      <c r="AY2153" s="231" t="s">
        <v>141</v>
      </c>
    </row>
    <row r="2154" s="12" customFormat="1">
      <c r="B2154" s="221"/>
      <c r="C2154" s="222"/>
      <c r="D2154" s="212" t="s">
        <v>150</v>
      </c>
      <c r="E2154" s="223" t="s">
        <v>1</v>
      </c>
      <c r="F2154" s="224" t="s">
        <v>2013</v>
      </c>
      <c r="G2154" s="222"/>
      <c r="H2154" s="225">
        <v>0.88200000000000001</v>
      </c>
      <c r="I2154" s="226"/>
      <c r="J2154" s="222"/>
      <c r="K2154" s="222"/>
      <c r="L2154" s="227"/>
      <c r="M2154" s="228"/>
      <c r="N2154" s="229"/>
      <c r="O2154" s="229"/>
      <c r="P2154" s="229"/>
      <c r="Q2154" s="229"/>
      <c r="R2154" s="229"/>
      <c r="S2154" s="229"/>
      <c r="T2154" s="230"/>
      <c r="AT2154" s="231" t="s">
        <v>150</v>
      </c>
      <c r="AU2154" s="231" t="s">
        <v>80</v>
      </c>
      <c r="AV2154" s="12" t="s">
        <v>80</v>
      </c>
      <c r="AW2154" s="12" t="s">
        <v>35</v>
      </c>
      <c r="AX2154" s="12" t="s">
        <v>73</v>
      </c>
      <c r="AY2154" s="231" t="s">
        <v>141</v>
      </c>
    </row>
    <row r="2155" s="12" customFormat="1">
      <c r="B2155" s="221"/>
      <c r="C2155" s="222"/>
      <c r="D2155" s="212" t="s">
        <v>150</v>
      </c>
      <c r="E2155" s="223" t="s">
        <v>1</v>
      </c>
      <c r="F2155" s="224" t="s">
        <v>2014</v>
      </c>
      <c r="G2155" s="222"/>
      <c r="H2155" s="225">
        <v>1.4099999999999999</v>
      </c>
      <c r="I2155" s="226"/>
      <c r="J2155" s="222"/>
      <c r="K2155" s="222"/>
      <c r="L2155" s="227"/>
      <c r="M2155" s="228"/>
      <c r="N2155" s="229"/>
      <c r="O2155" s="229"/>
      <c r="P2155" s="229"/>
      <c r="Q2155" s="229"/>
      <c r="R2155" s="229"/>
      <c r="S2155" s="229"/>
      <c r="T2155" s="230"/>
      <c r="AT2155" s="231" t="s">
        <v>150</v>
      </c>
      <c r="AU2155" s="231" t="s">
        <v>80</v>
      </c>
      <c r="AV2155" s="12" t="s">
        <v>80</v>
      </c>
      <c r="AW2155" s="12" t="s">
        <v>35</v>
      </c>
      <c r="AX2155" s="12" t="s">
        <v>73</v>
      </c>
      <c r="AY2155" s="231" t="s">
        <v>141</v>
      </c>
    </row>
    <row r="2156" s="12" customFormat="1">
      <c r="B2156" s="221"/>
      <c r="C2156" s="222"/>
      <c r="D2156" s="212" t="s">
        <v>150</v>
      </c>
      <c r="E2156" s="223" t="s">
        <v>1</v>
      </c>
      <c r="F2156" s="224" t="s">
        <v>2015</v>
      </c>
      <c r="G2156" s="222"/>
      <c r="H2156" s="225">
        <v>0.69299999999999995</v>
      </c>
      <c r="I2156" s="226"/>
      <c r="J2156" s="222"/>
      <c r="K2156" s="222"/>
      <c r="L2156" s="227"/>
      <c r="M2156" s="228"/>
      <c r="N2156" s="229"/>
      <c r="O2156" s="229"/>
      <c r="P2156" s="229"/>
      <c r="Q2156" s="229"/>
      <c r="R2156" s="229"/>
      <c r="S2156" s="229"/>
      <c r="T2156" s="230"/>
      <c r="AT2156" s="231" t="s">
        <v>150</v>
      </c>
      <c r="AU2156" s="231" t="s">
        <v>80</v>
      </c>
      <c r="AV2156" s="12" t="s">
        <v>80</v>
      </c>
      <c r="AW2156" s="12" t="s">
        <v>35</v>
      </c>
      <c r="AX2156" s="12" t="s">
        <v>73</v>
      </c>
      <c r="AY2156" s="231" t="s">
        <v>141</v>
      </c>
    </row>
    <row r="2157" s="14" customFormat="1">
      <c r="B2157" s="243"/>
      <c r="C2157" s="244"/>
      <c r="D2157" s="212" t="s">
        <v>150</v>
      </c>
      <c r="E2157" s="245" t="s">
        <v>1</v>
      </c>
      <c r="F2157" s="246" t="s">
        <v>164</v>
      </c>
      <c r="G2157" s="244"/>
      <c r="H2157" s="247">
        <v>5.8330000000000002</v>
      </c>
      <c r="I2157" s="248"/>
      <c r="J2157" s="244"/>
      <c r="K2157" s="244"/>
      <c r="L2157" s="249"/>
      <c r="M2157" s="250"/>
      <c r="N2157" s="251"/>
      <c r="O2157" s="251"/>
      <c r="P2157" s="251"/>
      <c r="Q2157" s="251"/>
      <c r="R2157" s="251"/>
      <c r="S2157" s="251"/>
      <c r="T2157" s="252"/>
      <c r="AT2157" s="253" t="s">
        <v>150</v>
      </c>
      <c r="AU2157" s="253" t="s">
        <v>80</v>
      </c>
      <c r="AV2157" s="14" t="s">
        <v>165</v>
      </c>
      <c r="AW2157" s="14" t="s">
        <v>35</v>
      </c>
      <c r="AX2157" s="14" t="s">
        <v>73</v>
      </c>
      <c r="AY2157" s="253" t="s">
        <v>141</v>
      </c>
    </row>
    <row r="2158" s="13" customFormat="1">
      <c r="B2158" s="232"/>
      <c r="C2158" s="233"/>
      <c r="D2158" s="212" t="s">
        <v>150</v>
      </c>
      <c r="E2158" s="234" t="s">
        <v>1</v>
      </c>
      <c r="F2158" s="235" t="s">
        <v>155</v>
      </c>
      <c r="G2158" s="233"/>
      <c r="H2158" s="236">
        <v>147.93299999999999</v>
      </c>
      <c r="I2158" s="237"/>
      <c r="J2158" s="233"/>
      <c r="K2158" s="233"/>
      <c r="L2158" s="238"/>
      <c r="M2158" s="239"/>
      <c r="N2158" s="240"/>
      <c r="O2158" s="240"/>
      <c r="P2158" s="240"/>
      <c r="Q2158" s="240"/>
      <c r="R2158" s="240"/>
      <c r="S2158" s="240"/>
      <c r="T2158" s="241"/>
      <c r="AT2158" s="242" t="s">
        <v>150</v>
      </c>
      <c r="AU2158" s="242" t="s">
        <v>80</v>
      </c>
      <c r="AV2158" s="13" t="s">
        <v>148</v>
      </c>
      <c r="AW2158" s="13" t="s">
        <v>35</v>
      </c>
      <c r="AX2158" s="13" t="s">
        <v>78</v>
      </c>
      <c r="AY2158" s="242" t="s">
        <v>141</v>
      </c>
    </row>
    <row r="2159" s="1" customFormat="1" ht="20.4" customHeight="1">
      <c r="B2159" s="37"/>
      <c r="C2159" s="254" t="s">
        <v>2016</v>
      </c>
      <c r="D2159" s="254" t="s">
        <v>298</v>
      </c>
      <c r="E2159" s="255" t="s">
        <v>2017</v>
      </c>
      <c r="F2159" s="256" t="s">
        <v>2018</v>
      </c>
      <c r="G2159" s="257" t="s">
        <v>237</v>
      </c>
      <c r="H2159" s="258">
        <v>162.726</v>
      </c>
      <c r="I2159" s="259"/>
      <c r="J2159" s="260">
        <f>ROUND(I2159*H2159,2)</f>
        <v>0</v>
      </c>
      <c r="K2159" s="256" t="s">
        <v>147</v>
      </c>
      <c r="L2159" s="261"/>
      <c r="M2159" s="262" t="s">
        <v>1</v>
      </c>
      <c r="N2159" s="263" t="s">
        <v>44</v>
      </c>
      <c r="O2159" s="78"/>
      <c r="P2159" s="207">
        <f>O2159*H2159</f>
        <v>0</v>
      </c>
      <c r="Q2159" s="207">
        <v>0.0028700000000000002</v>
      </c>
      <c r="R2159" s="207">
        <f>Q2159*H2159</f>
        <v>0.46702362000000003</v>
      </c>
      <c r="S2159" s="207">
        <v>0</v>
      </c>
      <c r="T2159" s="208">
        <f>S2159*H2159</f>
        <v>0</v>
      </c>
      <c r="AR2159" s="16" t="s">
        <v>422</v>
      </c>
      <c r="AT2159" s="16" t="s">
        <v>298</v>
      </c>
      <c r="AU2159" s="16" t="s">
        <v>80</v>
      </c>
      <c r="AY2159" s="16" t="s">
        <v>141</v>
      </c>
      <c r="BE2159" s="209">
        <f>IF(N2159="základní",J2159,0)</f>
        <v>0</v>
      </c>
      <c r="BF2159" s="209">
        <f>IF(N2159="snížená",J2159,0)</f>
        <v>0</v>
      </c>
      <c r="BG2159" s="209">
        <f>IF(N2159="zákl. přenesená",J2159,0)</f>
        <v>0</v>
      </c>
      <c r="BH2159" s="209">
        <f>IF(N2159="sníž. přenesená",J2159,0)</f>
        <v>0</v>
      </c>
      <c r="BI2159" s="209">
        <f>IF(N2159="nulová",J2159,0)</f>
        <v>0</v>
      </c>
      <c r="BJ2159" s="16" t="s">
        <v>78</v>
      </c>
      <c r="BK2159" s="209">
        <f>ROUND(I2159*H2159,2)</f>
        <v>0</v>
      </c>
      <c r="BL2159" s="16" t="s">
        <v>285</v>
      </c>
      <c r="BM2159" s="16" t="s">
        <v>2019</v>
      </c>
    </row>
    <row r="2160" s="12" customFormat="1">
      <c r="B2160" s="221"/>
      <c r="C2160" s="222"/>
      <c r="D2160" s="212" t="s">
        <v>150</v>
      </c>
      <c r="E2160" s="223" t="s">
        <v>1</v>
      </c>
      <c r="F2160" s="224" t="s">
        <v>2020</v>
      </c>
      <c r="G2160" s="222"/>
      <c r="H2160" s="225">
        <v>147.93299999999999</v>
      </c>
      <c r="I2160" s="226"/>
      <c r="J2160" s="222"/>
      <c r="K2160" s="222"/>
      <c r="L2160" s="227"/>
      <c r="M2160" s="228"/>
      <c r="N2160" s="229"/>
      <c r="O2160" s="229"/>
      <c r="P2160" s="229"/>
      <c r="Q2160" s="229"/>
      <c r="R2160" s="229"/>
      <c r="S2160" s="229"/>
      <c r="T2160" s="230"/>
      <c r="AT2160" s="231" t="s">
        <v>150</v>
      </c>
      <c r="AU2160" s="231" t="s">
        <v>80</v>
      </c>
      <c r="AV2160" s="12" t="s">
        <v>80</v>
      </c>
      <c r="AW2160" s="12" t="s">
        <v>35</v>
      </c>
      <c r="AX2160" s="12" t="s">
        <v>78</v>
      </c>
      <c r="AY2160" s="231" t="s">
        <v>141</v>
      </c>
    </row>
    <row r="2161" s="12" customFormat="1">
      <c r="B2161" s="221"/>
      <c r="C2161" s="222"/>
      <c r="D2161" s="212" t="s">
        <v>150</v>
      </c>
      <c r="E2161" s="222"/>
      <c r="F2161" s="224" t="s">
        <v>2021</v>
      </c>
      <c r="G2161" s="222"/>
      <c r="H2161" s="225">
        <v>162.726</v>
      </c>
      <c r="I2161" s="226"/>
      <c r="J2161" s="222"/>
      <c r="K2161" s="222"/>
      <c r="L2161" s="227"/>
      <c r="M2161" s="228"/>
      <c r="N2161" s="229"/>
      <c r="O2161" s="229"/>
      <c r="P2161" s="229"/>
      <c r="Q2161" s="229"/>
      <c r="R2161" s="229"/>
      <c r="S2161" s="229"/>
      <c r="T2161" s="230"/>
      <c r="AT2161" s="231" t="s">
        <v>150</v>
      </c>
      <c r="AU2161" s="231" t="s">
        <v>80</v>
      </c>
      <c r="AV2161" s="12" t="s">
        <v>80</v>
      </c>
      <c r="AW2161" s="12" t="s">
        <v>4</v>
      </c>
      <c r="AX2161" s="12" t="s">
        <v>78</v>
      </c>
      <c r="AY2161" s="231" t="s">
        <v>141</v>
      </c>
    </row>
    <row r="2162" s="1" customFormat="1" ht="14.4" customHeight="1">
      <c r="B2162" s="37"/>
      <c r="C2162" s="198" t="s">
        <v>2022</v>
      </c>
      <c r="D2162" s="198" t="s">
        <v>143</v>
      </c>
      <c r="E2162" s="199" t="s">
        <v>2023</v>
      </c>
      <c r="F2162" s="200" t="s">
        <v>2024</v>
      </c>
      <c r="G2162" s="201" t="s">
        <v>760</v>
      </c>
      <c r="H2162" s="264"/>
      <c r="I2162" s="203"/>
      <c r="J2162" s="204">
        <f>ROUND(I2162*H2162,2)</f>
        <v>0</v>
      </c>
      <c r="K2162" s="200" t="s">
        <v>147</v>
      </c>
      <c r="L2162" s="42"/>
      <c r="M2162" s="205" t="s">
        <v>1</v>
      </c>
      <c r="N2162" s="206" t="s">
        <v>44</v>
      </c>
      <c r="O2162" s="78"/>
      <c r="P2162" s="207">
        <f>O2162*H2162</f>
        <v>0</v>
      </c>
      <c r="Q2162" s="207">
        <v>0</v>
      </c>
      <c r="R2162" s="207">
        <f>Q2162*H2162</f>
        <v>0</v>
      </c>
      <c r="S2162" s="207">
        <v>0</v>
      </c>
      <c r="T2162" s="208">
        <f>S2162*H2162</f>
        <v>0</v>
      </c>
      <c r="AR2162" s="16" t="s">
        <v>285</v>
      </c>
      <c r="AT2162" s="16" t="s">
        <v>143</v>
      </c>
      <c r="AU2162" s="16" t="s">
        <v>80</v>
      </c>
      <c r="AY2162" s="16" t="s">
        <v>141</v>
      </c>
      <c r="BE2162" s="209">
        <f>IF(N2162="základní",J2162,0)</f>
        <v>0</v>
      </c>
      <c r="BF2162" s="209">
        <f>IF(N2162="snížená",J2162,0)</f>
        <v>0</v>
      </c>
      <c r="BG2162" s="209">
        <f>IF(N2162="zákl. přenesená",J2162,0)</f>
        <v>0</v>
      </c>
      <c r="BH2162" s="209">
        <f>IF(N2162="sníž. přenesená",J2162,0)</f>
        <v>0</v>
      </c>
      <c r="BI2162" s="209">
        <f>IF(N2162="nulová",J2162,0)</f>
        <v>0</v>
      </c>
      <c r="BJ2162" s="16" t="s">
        <v>78</v>
      </c>
      <c r="BK2162" s="209">
        <f>ROUND(I2162*H2162,2)</f>
        <v>0</v>
      </c>
      <c r="BL2162" s="16" t="s">
        <v>285</v>
      </c>
      <c r="BM2162" s="16" t="s">
        <v>2025</v>
      </c>
    </row>
    <row r="2163" s="10" customFormat="1" ht="22.8" customHeight="1">
      <c r="B2163" s="182"/>
      <c r="C2163" s="183"/>
      <c r="D2163" s="184" t="s">
        <v>72</v>
      </c>
      <c r="E2163" s="196" t="s">
        <v>2026</v>
      </c>
      <c r="F2163" s="196" t="s">
        <v>2027</v>
      </c>
      <c r="G2163" s="183"/>
      <c r="H2163" s="183"/>
      <c r="I2163" s="186"/>
      <c r="J2163" s="197">
        <f>BK2163</f>
        <v>0</v>
      </c>
      <c r="K2163" s="183"/>
      <c r="L2163" s="188"/>
      <c r="M2163" s="189"/>
      <c r="N2163" s="190"/>
      <c r="O2163" s="190"/>
      <c r="P2163" s="191">
        <f>SUM(P2164:P2212)</f>
        <v>0</v>
      </c>
      <c r="Q2163" s="190"/>
      <c r="R2163" s="191">
        <f>SUM(R2164:R2212)</f>
        <v>2.2323260999999999</v>
      </c>
      <c r="S2163" s="190"/>
      <c r="T2163" s="192">
        <f>SUM(T2164:T2212)</f>
        <v>0</v>
      </c>
      <c r="AR2163" s="193" t="s">
        <v>80</v>
      </c>
      <c r="AT2163" s="194" t="s">
        <v>72</v>
      </c>
      <c r="AU2163" s="194" t="s">
        <v>78</v>
      </c>
      <c r="AY2163" s="193" t="s">
        <v>141</v>
      </c>
      <c r="BK2163" s="195">
        <f>SUM(BK2164:BK2212)</f>
        <v>0</v>
      </c>
    </row>
    <row r="2164" s="1" customFormat="1" ht="14.4" customHeight="1">
      <c r="B2164" s="37"/>
      <c r="C2164" s="198" t="s">
        <v>2028</v>
      </c>
      <c r="D2164" s="198" t="s">
        <v>143</v>
      </c>
      <c r="E2164" s="199" t="s">
        <v>2029</v>
      </c>
      <c r="F2164" s="200" t="s">
        <v>2030</v>
      </c>
      <c r="G2164" s="201" t="s">
        <v>237</v>
      </c>
      <c r="H2164" s="202">
        <v>113.505</v>
      </c>
      <c r="I2164" s="203"/>
      <c r="J2164" s="204">
        <f>ROUND(I2164*H2164,2)</f>
        <v>0</v>
      </c>
      <c r="K2164" s="200" t="s">
        <v>147</v>
      </c>
      <c r="L2164" s="42"/>
      <c r="M2164" s="205" t="s">
        <v>1</v>
      </c>
      <c r="N2164" s="206" t="s">
        <v>44</v>
      </c>
      <c r="O2164" s="78"/>
      <c r="P2164" s="207">
        <f>O2164*H2164</f>
        <v>0</v>
      </c>
      <c r="Q2164" s="207">
        <v>0</v>
      </c>
      <c r="R2164" s="207">
        <f>Q2164*H2164</f>
        <v>0</v>
      </c>
      <c r="S2164" s="207">
        <v>0</v>
      </c>
      <c r="T2164" s="208">
        <f>S2164*H2164</f>
        <v>0</v>
      </c>
      <c r="AR2164" s="16" t="s">
        <v>285</v>
      </c>
      <c r="AT2164" s="16" t="s">
        <v>143</v>
      </c>
      <c r="AU2164" s="16" t="s">
        <v>80</v>
      </c>
      <c r="AY2164" s="16" t="s">
        <v>141</v>
      </c>
      <c r="BE2164" s="209">
        <f>IF(N2164="základní",J2164,0)</f>
        <v>0</v>
      </c>
      <c r="BF2164" s="209">
        <f>IF(N2164="snížená",J2164,0)</f>
        <v>0</v>
      </c>
      <c r="BG2164" s="209">
        <f>IF(N2164="zákl. přenesená",J2164,0)</f>
        <v>0</v>
      </c>
      <c r="BH2164" s="209">
        <f>IF(N2164="sníž. přenesená",J2164,0)</f>
        <v>0</v>
      </c>
      <c r="BI2164" s="209">
        <f>IF(N2164="nulová",J2164,0)</f>
        <v>0</v>
      </c>
      <c r="BJ2164" s="16" t="s">
        <v>78</v>
      </c>
      <c r="BK2164" s="209">
        <f>ROUND(I2164*H2164,2)</f>
        <v>0</v>
      </c>
      <c r="BL2164" s="16" t="s">
        <v>285</v>
      </c>
      <c r="BM2164" s="16" t="s">
        <v>2031</v>
      </c>
    </row>
    <row r="2165" s="11" customFormat="1">
      <c r="B2165" s="210"/>
      <c r="C2165" s="211"/>
      <c r="D2165" s="212" t="s">
        <v>150</v>
      </c>
      <c r="E2165" s="213" t="s">
        <v>1</v>
      </c>
      <c r="F2165" s="214" t="s">
        <v>337</v>
      </c>
      <c r="G2165" s="211"/>
      <c r="H2165" s="213" t="s">
        <v>1</v>
      </c>
      <c r="I2165" s="215"/>
      <c r="J2165" s="211"/>
      <c r="K2165" s="211"/>
      <c r="L2165" s="216"/>
      <c r="M2165" s="217"/>
      <c r="N2165" s="218"/>
      <c r="O2165" s="218"/>
      <c r="P2165" s="218"/>
      <c r="Q2165" s="218"/>
      <c r="R2165" s="218"/>
      <c r="S2165" s="218"/>
      <c r="T2165" s="219"/>
      <c r="AT2165" s="220" t="s">
        <v>150</v>
      </c>
      <c r="AU2165" s="220" t="s">
        <v>80</v>
      </c>
      <c r="AV2165" s="11" t="s">
        <v>78</v>
      </c>
      <c r="AW2165" s="11" t="s">
        <v>35</v>
      </c>
      <c r="AX2165" s="11" t="s">
        <v>73</v>
      </c>
      <c r="AY2165" s="220" t="s">
        <v>141</v>
      </c>
    </row>
    <row r="2166" s="11" customFormat="1">
      <c r="B2166" s="210"/>
      <c r="C2166" s="211"/>
      <c r="D2166" s="212" t="s">
        <v>150</v>
      </c>
      <c r="E2166" s="213" t="s">
        <v>1</v>
      </c>
      <c r="F2166" s="214" t="s">
        <v>1759</v>
      </c>
      <c r="G2166" s="211"/>
      <c r="H2166" s="213" t="s">
        <v>1</v>
      </c>
      <c r="I2166" s="215"/>
      <c r="J2166" s="211"/>
      <c r="K2166" s="211"/>
      <c r="L2166" s="216"/>
      <c r="M2166" s="217"/>
      <c r="N2166" s="218"/>
      <c r="O2166" s="218"/>
      <c r="P2166" s="218"/>
      <c r="Q2166" s="218"/>
      <c r="R2166" s="218"/>
      <c r="S2166" s="218"/>
      <c r="T2166" s="219"/>
      <c r="AT2166" s="220" t="s">
        <v>150</v>
      </c>
      <c r="AU2166" s="220" t="s">
        <v>80</v>
      </c>
      <c r="AV2166" s="11" t="s">
        <v>78</v>
      </c>
      <c r="AW2166" s="11" t="s">
        <v>35</v>
      </c>
      <c r="AX2166" s="11" t="s">
        <v>73</v>
      </c>
      <c r="AY2166" s="220" t="s">
        <v>141</v>
      </c>
    </row>
    <row r="2167" s="12" customFormat="1">
      <c r="B2167" s="221"/>
      <c r="C2167" s="222"/>
      <c r="D2167" s="212" t="s">
        <v>150</v>
      </c>
      <c r="E2167" s="223" t="s">
        <v>1</v>
      </c>
      <c r="F2167" s="224" t="s">
        <v>2032</v>
      </c>
      <c r="G2167" s="222"/>
      <c r="H2167" s="225">
        <v>41.975999999999999</v>
      </c>
      <c r="I2167" s="226"/>
      <c r="J2167" s="222"/>
      <c r="K2167" s="222"/>
      <c r="L2167" s="227"/>
      <c r="M2167" s="228"/>
      <c r="N2167" s="229"/>
      <c r="O2167" s="229"/>
      <c r="P2167" s="229"/>
      <c r="Q2167" s="229"/>
      <c r="R2167" s="229"/>
      <c r="S2167" s="229"/>
      <c r="T2167" s="230"/>
      <c r="AT2167" s="231" t="s">
        <v>150</v>
      </c>
      <c r="AU2167" s="231" t="s">
        <v>80</v>
      </c>
      <c r="AV2167" s="12" t="s">
        <v>80</v>
      </c>
      <c r="AW2167" s="12" t="s">
        <v>35</v>
      </c>
      <c r="AX2167" s="12" t="s">
        <v>73</v>
      </c>
      <c r="AY2167" s="231" t="s">
        <v>141</v>
      </c>
    </row>
    <row r="2168" s="12" customFormat="1">
      <c r="B2168" s="221"/>
      <c r="C2168" s="222"/>
      <c r="D2168" s="212" t="s">
        <v>150</v>
      </c>
      <c r="E2168" s="223" t="s">
        <v>1</v>
      </c>
      <c r="F2168" s="224" t="s">
        <v>2033</v>
      </c>
      <c r="G2168" s="222"/>
      <c r="H2168" s="225">
        <v>-5.2000000000000002</v>
      </c>
      <c r="I2168" s="226"/>
      <c r="J2168" s="222"/>
      <c r="K2168" s="222"/>
      <c r="L2168" s="227"/>
      <c r="M2168" s="228"/>
      <c r="N2168" s="229"/>
      <c r="O2168" s="229"/>
      <c r="P2168" s="229"/>
      <c r="Q2168" s="229"/>
      <c r="R2168" s="229"/>
      <c r="S2168" s="229"/>
      <c r="T2168" s="230"/>
      <c r="AT2168" s="231" t="s">
        <v>150</v>
      </c>
      <c r="AU2168" s="231" t="s">
        <v>80</v>
      </c>
      <c r="AV2168" s="12" t="s">
        <v>80</v>
      </c>
      <c r="AW2168" s="12" t="s">
        <v>35</v>
      </c>
      <c r="AX2168" s="12" t="s">
        <v>73</v>
      </c>
      <c r="AY2168" s="231" t="s">
        <v>141</v>
      </c>
    </row>
    <row r="2169" s="12" customFormat="1">
      <c r="B2169" s="221"/>
      <c r="C2169" s="222"/>
      <c r="D2169" s="212" t="s">
        <v>150</v>
      </c>
      <c r="E2169" s="223" t="s">
        <v>1</v>
      </c>
      <c r="F2169" s="224" t="s">
        <v>2034</v>
      </c>
      <c r="G2169" s="222"/>
      <c r="H2169" s="225">
        <v>16.719999999999999</v>
      </c>
      <c r="I2169" s="226"/>
      <c r="J2169" s="222"/>
      <c r="K2169" s="222"/>
      <c r="L2169" s="227"/>
      <c r="M2169" s="228"/>
      <c r="N2169" s="229"/>
      <c r="O2169" s="229"/>
      <c r="P2169" s="229"/>
      <c r="Q2169" s="229"/>
      <c r="R2169" s="229"/>
      <c r="S2169" s="229"/>
      <c r="T2169" s="230"/>
      <c r="AT2169" s="231" t="s">
        <v>150</v>
      </c>
      <c r="AU2169" s="231" t="s">
        <v>80</v>
      </c>
      <c r="AV2169" s="12" t="s">
        <v>80</v>
      </c>
      <c r="AW2169" s="12" t="s">
        <v>35</v>
      </c>
      <c r="AX2169" s="12" t="s">
        <v>73</v>
      </c>
      <c r="AY2169" s="231" t="s">
        <v>141</v>
      </c>
    </row>
    <row r="2170" s="12" customFormat="1">
      <c r="B2170" s="221"/>
      <c r="C2170" s="222"/>
      <c r="D2170" s="212" t="s">
        <v>150</v>
      </c>
      <c r="E2170" s="223" t="s">
        <v>1</v>
      </c>
      <c r="F2170" s="224" t="s">
        <v>2035</v>
      </c>
      <c r="G2170" s="222"/>
      <c r="H2170" s="225">
        <v>9.9000000000000004</v>
      </c>
      <c r="I2170" s="226"/>
      <c r="J2170" s="222"/>
      <c r="K2170" s="222"/>
      <c r="L2170" s="227"/>
      <c r="M2170" s="228"/>
      <c r="N2170" s="229"/>
      <c r="O2170" s="229"/>
      <c r="P2170" s="229"/>
      <c r="Q2170" s="229"/>
      <c r="R2170" s="229"/>
      <c r="S2170" s="229"/>
      <c r="T2170" s="230"/>
      <c r="AT2170" s="231" t="s">
        <v>150</v>
      </c>
      <c r="AU2170" s="231" t="s">
        <v>80</v>
      </c>
      <c r="AV2170" s="12" t="s">
        <v>80</v>
      </c>
      <c r="AW2170" s="12" t="s">
        <v>35</v>
      </c>
      <c r="AX2170" s="12" t="s">
        <v>73</v>
      </c>
      <c r="AY2170" s="231" t="s">
        <v>141</v>
      </c>
    </row>
    <row r="2171" s="11" customFormat="1">
      <c r="B2171" s="210"/>
      <c r="C2171" s="211"/>
      <c r="D2171" s="212" t="s">
        <v>150</v>
      </c>
      <c r="E2171" s="213" t="s">
        <v>1</v>
      </c>
      <c r="F2171" s="214" t="s">
        <v>216</v>
      </c>
      <c r="G2171" s="211"/>
      <c r="H2171" s="213" t="s">
        <v>1</v>
      </c>
      <c r="I2171" s="215"/>
      <c r="J2171" s="211"/>
      <c r="K2171" s="211"/>
      <c r="L2171" s="216"/>
      <c r="M2171" s="217"/>
      <c r="N2171" s="218"/>
      <c r="O2171" s="218"/>
      <c r="P2171" s="218"/>
      <c r="Q2171" s="218"/>
      <c r="R2171" s="218"/>
      <c r="S2171" s="218"/>
      <c r="T2171" s="219"/>
      <c r="AT2171" s="220" t="s">
        <v>150</v>
      </c>
      <c r="AU2171" s="220" t="s">
        <v>80</v>
      </c>
      <c r="AV2171" s="11" t="s">
        <v>78</v>
      </c>
      <c r="AW2171" s="11" t="s">
        <v>35</v>
      </c>
      <c r="AX2171" s="11" t="s">
        <v>73</v>
      </c>
      <c r="AY2171" s="220" t="s">
        <v>141</v>
      </c>
    </row>
    <row r="2172" s="12" customFormat="1">
      <c r="B2172" s="221"/>
      <c r="C2172" s="222"/>
      <c r="D2172" s="212" t="s">
        <v>150</v>
      </c>
      <c r="E2172" s="223" t="s">
        <v>1</v>
      </c>
      <c r="F2172" s="224" t="s">
        <v>2036</v>
      </c>
      <c r="G2172" s="222"/>
      <c r="H2172" s="225">
        <v>42.981000000000002</v>
      </c>
      <c r="I2172" s="226"/>
      <c r="J2172" s="222"/>
      <c r="K2172" s="222"/>
      <c r="L2172" s="227"/>
      <c r="M2172" s="228"/>
      <c r="N2172" s="229"/>
      <c r="O2172" s="229"/>
      <c r="P2172" s="229"/>
      <c r="Q2172" s="229"/>
      <c r="R2172" s="229"/>
      <c r="S2172" s="229"/>
      <c r="T2172" s="230"/>
      <c r="AT2172" s="231" t="s">
        <v>150</v>
      </c>
      <c r="AU2172" s="231" t="s">
        <v>80</v>
      </c>
      <c r="AV2172" s="12" t="s">
        <v>80</v>
      </c>
      <c r="AW2172" s="12" t="s">
        <v>35</v>
      </c>
      <c r="AX2172" s="12" t="s">
        <v>73</v>
      </c>
      <c r="AY2172" s="231" t="s">
        <v>141</v>
      </c>
    </row>
    <row r="2173" s="12" customFormat="1">
      <c r="B2173" s="221"/>
      <c r="C2173" s="222"/>
      <c r="D2173" s="212" t="s">
        <v>150</v>
      </c>
      <c r="E2173" s="223" t="s">
        <v>1</v>
      </c>
      <c r="F2173" s="224" t="s">
        <v>2037</v>
      </c>
      <c r="G2173" s="222"/>
      <c r="H2173" s="225">
        <v>-4.7999999999999998</v>
      </c>
      <c r="I2173" s="226"/>
      <c r="J2173" s="222"/>
      <c r="K2173" s="222"/>
      <c r="L2173" s="227"/>
      <c r="M2173" s="228"/>
      <c r="N2173" s="229"/>
      <c r="O2173" s="229"/>
      <c r="P2173" s="229"/>
      <c r="Q2173" s="229"/>
      <c r="R2173" s="229"/>
      <c r="S2173" s="229"/>
      <c r="T2173" s="230"/>
      <c r="AT2173" s="231" t="s">
        <v>150</v>
      </c>
      <c r="AU2173" s="231" t="s">
        <v>80</v>
      </c>
      <c r="AV2173" s="12" t="s">
        <v>80</v>
      </c>
      <c r="AW2173" s="12" t="s">
        <v>35</v>
      </c>
      <c r="AX2173" s="12" t="s">
        <v>73</v>
      </c>
      <c r="AY2173" s="231" t="s">
        <v>141</v>
      </c>
    </row>
    <row r="2174" s="12" customFormat="1">
      <c r="B2174" s="221"/>
      <c r="C2174" s="222"/>
      <c r="D2174" s="212" t="s">
        <v>150</v>
      </c>
      <c r="E2174" s="223" t="s">
        <v>1</v>
      </c>
      <c r="F2174" s="224" t="s">
        <v>2038</v>
      </c>
      <c r="G2174" s="222"/>
      <c r="H2174" s="225">
        <v>11.928000000000001</v>
      </c>
      <c r="I2174" s="226"/>
      <c r="J2174" s="222"/>
      <c r="K2174" s="222"/>
      <c r="L2174" s="227"/>
      <c r="M2174" s="228"/>
      <c r="N2174" s="229"/>
      <c r="O2174" s="229"/>
      <c r="P2174" s="229"/>
      <c r="Q2174" s="229"/>
      <c r="R2174" s="229"/>
      <c r="S2174" s="229"/>
      <c r="T2174" s="230"/>
      <c r="AT2174" s="231" t="s">
        <v>150</v>
      </c>
      <c r="AU2174" s="231" t="s">
        <v>80</v>
      </c>
      <c r="AV2174" s="12" t="s">
        <v>80</v>
      </c>
      <c r="AW2174" s="12" t="s">
        <v>35</v>
      </c>
      <c r="AX2174" s="12" t="s">
        <v>73</v>
      </c>
      <c r="AY2174" s="231" t="s">
        <v>141</v>
      </c>
    </row>
    <row r="2175" s="13" customFormat="1">
      <c r="B2175" s="232"/>
      <c r="C2175" s="233"/>
      <c r="D2175" s="212" t="s">
        <v>150</v>
      </c>
      <c r="E2175" s="234" t="s">
        <v>1</v>
      </c>
      <c r="F2175" s="235" t="s">
        <v>155</v>
      </c>
      <c r="G2175" s="233"/>
      <c r="H2175" s="236">
        <v>113.505</v>
      </c>
      <c r="I2175" s="237"/>
      <c r="J2175" s="233"/>
      <c r="K2175" s="233"/>
      <c r="L2175" s="238"/>
      <c r="M2175" s="239"/>
      <c r="N2175" s="240"/>
      <c r="O2175" s="240"/>
      <c r="P2175" s="240"/>
      <c r="Q2175" s="240"/>
      <c r="R2175" s="240"/>
      <c r="S2175" s="240"/>
      <c r="T2175" s="241"/>
      <c r="AT2175" s="242" t="s">
        <v>150</v>
      </c>
      <c r="AU2175" s="242" t="s">
        <v>80</v>
      </c>
      <c r="AV2175" s="13" t="s">
        <v>148</v>
      </c>
      <c r="AW2175" s="13" t="s">
        <v>35</v>
      </c>
      <c r="AX2175" s="13" t="s">
        <v>78</v>
      </c>
      <c r="AY2175" s="242" t="s">
        <v>141</v>
      </c>
    </row>
    <row r="2176" s="1" customFormat="1" ht="14.4" customHeight="1">
      <c r="B2176" s="37"/>
      <c r="C2176" s="198" t="s">
        <v>2039</v>
      </c>
      <c r="D2176" s="198" t="s">
        <v>143</v>
      </c>
      <c r="E2176" s="199" t="s">
        <v>2040</v>
      </c>
      <c r="F2176" s="200" t="s">
        <v>2041</v>
      </c>
      <c r="G2176" s="201" t="s">
        <v>237</v>
      </c>
      <c r="H2176" s="202">
        <v>113.505</v>
      </c>
      <c r="I2176" s="203"/>
      <c r="J2176" s="204">
        <f>ROUND(I2176*H2176,2)</f>
        <v>0</v>
      </c>
      <c r="K2176" s="200" t="s">
        <v>147</v>
      </c>
      <c r="L2176" s="42"/>
      <c r="M2176" s="205" t="s">
        <v>1</v>
      </c>
      <c r="N2176" s="206" t="s">
        <v>44</v>
      </c>
      <c r="O2176" s="78"/>
      <c r="P2176" s="207">
        <f>O2176*H2176</f>
        <v>0</v>
      </c>
      <c r="Q2176" s="207">
        <v>0.00029999999999999997</v>
      </c>
      <c r="R2176" s="207">
        <f>Q2176*H2176</f>
        <v>0.034051499999999998</v>
      </c>
      <c r="S2176" s="207">
        <v>0</v>
      </c>
      <c r="T2176" s="208">
        <f>S2176*H2176</f>
        <v>0</v>
      </c>
      <c r="AR2176" s="16" t="s">
        <v>285</v>
      </c>
      <c r="AT2176" s="16" t="s">
        <v>143</v>
      </c>
      <c r="AU2176" s="16" t="s">
        <v>80</v>
      </c>
      <c r="AY2176" s="16" t="s">
        <v>141</v>
      </c>
      <c r="BE2176" s="209">
        <f>IF(N2176="základní",J2176,0)</f>
        <v>0</v>
      </c>
      <c r="BF2176" s="209">
        <f>IF(N2176="snížená",J2176,0)</f>
        <v>0</v>
      </c>
      <c r="BG2176" s="209">
        <f>IF(N2176="zákl. přenesená",J2176,0)</f>
        <v>0</v>
      </c>
      <c r="BH2176" s="209">
        <f>IF(N2176="sníž. přenesená",J2176,0)</f>
        <v>0</v>
      </c>
      <c r="BI2176" s="209">
        <f>IF(N2176="nulová",J2176,0)</f>
        <v>0</v>
      </c>
      <c r="BJ2176" s="16" t="s">
        <v>78</v>
      </c>
      <c r="BK2176" s="209">
        <f>ROUND(I2176*H2176,2)</f>
        <v>0</v>
      </c>
      <c r="BL2176" s="16" t="s">
        <v>285</v>
      </c>
      <c r="BM2176" s="16" t="s">
        <v>2042</v>
      </c>
    </row>
    <row r="2177" s="12" customFormat="1">
      <c r="B2177" s="221"/>
      <c r="C2177" s="222"/>
      <c r="D2177" s="212" t="s">
        <v>150</v>
      </c>
      <c r="E2177" s="223" t="s">
        <v>1</v>
      </c>
      <c r="F2177" s="224" t="s">
        <v>2043</v>
      </c>
      <c r="G2177" s="222"/>
      <c r="H2177" s="225">
        <v>113.505</v>
      </c>
      <c r="I2177" s="226"/>
      <c r="J2177" s="222"/>
      <c r="K2177" s="222"/>
      <c r="L2177" s="227"/>
      <c r="M2177" s="228"/>
      <c r="N2177" s="229"/>
      <c r="O2177" s="229"/>
      <c r="P2177" s="229"/>
      <c r="Q2177" s="229"/>
      <c r="R2177" s="229"/>
      <c r="S2177" s="229"/>
      <c r="T2177" s="230"/>
      <c r="AT2177" s="231" t="s">
        <v>150</v>
      </c>
      <c r="AU2177" s="231" t="s">
        <v>80</v>
      </c>
      <c r="AV2177" s="12" t="s">
        <v>80</v>
      </c>
      <c r="AW2177" s="12" t="s">
        <v>35</v>
      </c>
      <c r="AX2177" s="12" t="s">
        <v>78</v>
      </c>
      <c r="AY2177" s="231" t="s">
        <v>141</v>
      </c>
    </row>
    <row r="2178" s="1" customFormat="1" ht="14.4" customHeight="1">
      <c r="B2178" s="37"/>
      <c r="C2178" s="198" t="s">
        <v>2044</v>
      </c>
      <c r="D2178" s="198" t="s">
        <v>143</v>
      </c>
      <c r="E2178" s="199" t="s">
        <v>2045</v>
      </c>
      <c r="F2178" s="200" t="s">
        <v>2046</v>
      </c>
      <c r="G2178" s="201" t="s">
        <v>430</v>
      </c>
      <c r="H2178" s="202">
        <v>57.316000000000002</v>
      </c>
      <c r="I2178" s="203"/>
      <c r="J2178" s="204">
        <f>ROUND(I2178*H2178,2)</f>
        <v>0</v>
      </c>
      <c r="K2178" s="200" t="s">
        <v>147</v>
      </c>
      <c r="L2178" s="42"/>
      <c r="M2178" s="205" t="s">
        <v>1</v>
      </c>
      <c r="N2178" s="206" t="s">
        <v>44</v>
      </c>
      <c r="O2178" s="78"/>
      <c r="P2178" s="207">
        <f>O2178*H2178</f>
        <v>0</v>
      </c>
      <c r="Q2178" s="207">
        <v>0</v>
      </c>
      <c r="R2178" s="207">
        <f>Q2178*H2178</f>
        <v>0</v>
      </c>
      <c r="S2178" s="207">
        <v>0</v>
      </c>
      <c r="T2178" s="208">
        <f>S2178*H2178</f>
        <v>0</v>
      </c>
      <c r="AR2178" s="16" t="s">
        <v>285</v>
      </c>
      <c r="AT2178" s="16" t="s">
        <v>143</v>
      </c>
      <c r="AU2178" s="16" t="s">
        <v>80</v>
      </c>
      <c r="AY2178" s="16" t="s">
        <v>141</v>
      </c>
      <c r="BE2178" s="209">
        <f>IF(N2178="základní",J2178,0)</f>
        <v>0</v>
      </c>
      <c r="BF2178" s="209">
        <f>IF(N2178="snížená",J2178,0)</f>
        <v>0</v>
      </c>
      <c r="BG2178" s="209">
        <f>IF(N2178="zákl. přenesená",J2178,0)</f>
        <v>0</v>
      </c>
      <c r="BH2178" s="209">
        <f>IF(N2178="sníž. přenesená",J2178,0)</f>
        <v>0</v>
      </c>
      <c r="BI2178" s="209">
        <f>IF(N2178="nulová",J2178,0)</f>
        <v>0</v>
      </c>
      <c r="BJ2178" s="16" t="s">
        <v>78</v>
      </c>
      <c r="BK2178" s="209">
        <f>ROUND(I2178*H2178,2)</f>
        <v>0</v>
      </c>
      <c r="BL2178" s="16" t="s">
        <v>285</v>
      </c>
      <c r="BM2178" s="16" t="s">
        <v>2047</v>
      </c>
    </row>
    <row r="2179" s="11" customFormat="1">
      <c r="B2179" s="210"/>
      <c r="C2179" s="211"/>
      <c r="D2179" s="212" t="s">
        <v>150</v>
      </c>
      <c r="E2179" s="213" t="s">
        <v>1</v>
      </c>
      <c r="F2179" s="214" t="s">
        <v>216</v>
      </c>
      <c r="G2179" s="211"/>
      <c r="H2179" s="213" t="s">
        <v>1</v>
      </c>
      <c r="I2179" s="215"/>
      <c r="J2179" s="211"/>
      <c r="K2179" s="211"/>
      <c r="L2179" s="216"/>
      <c r="M2179" s="217"/>
      <c r="N2179" s="218"/>
      <c r="O2179" s="218"/>
      <c r="P2179" s="218"/>
      <c r="Q2179" s="218"/>
      <c r="R2179" s="218"/>
      <c r="S2179" s="218"/>
      <c r="T2179" s="219"/>
      <c r="AT2179" s="220" t="s">
        <v>150</v>
      </c>
      <c r="AU2179" s="220" t="s">
        <v>80</v>
      </c>
      <c r="AV2179" s="11" t="s">
        <v>78</v>
      </c>
      <c r="AW2179" s="11" t="s">
        <v>35</v>
      </c>
      <c r="AX2179" s="11" t="s">
        <v>73</v>
      </c>
      <c r="AY2179" s="220" t="s">
        <v>141</v>
      </c>
    </row>
    <row r="2180" s="12" customFormat="1">
      <c r="B2180" s="221"/>
      <c r="C2180" s="222"/>
      <c r="D2180" s="212" t="s">
        <v>150</v>
      </c>
      <c r="E2180" s="223" t="s">
        <v>1</v>
      </c>
      <c r="F2180" s="224" t="s">
        <v>435</v>
      </c>
      <c r="G2180" s="222"/>
      <c r="H2180" s="225">
        <v>19.84</v>
      </c>
      <c r="I2180" s="226"/>
      <c r="J2180" s="222"/>
      <c r="K2180" s="222"/>
      <c r="L2180" s="227"/>
      <c r="M2180" s="228"/>
      <c r="N2180" s="229"/>
      <c r="O2180" s="229"/>
      <c r="P2180" s="229"/>
      <c r="Q2180" s="229"/>
      <c r="R2180" s="229"/>
      <c r="S2180" s="229"/>
      <c r="T2180" s="230"/>
      <c r="AT2180" s="231" t="s">
        <v>150</v>
      </c>
      <c r="AU2180" s="231" t="s">
        <v>80</v>
      </c>
      <c r="AV2180" s="12" t="s">
        <v>80</v>
      </c>
      <c r="AW2180" s="12" t="s">
        <v>35</v>
      </c>
      <c r="AX2180" s="12" t="s">
        <v>73</v>
      </c>
      <c r="AY2180" s="231" t="s">
        <v>141</v>
      </c>
    </row>
    <row r="2181" s="12" customFormat="1">
      <c r="B2181" s="221"/>
      <c r="C2181" s="222"/>
      <c r="D2181" s="212" t="s">
        <v>150</v>
      </c>
      <c r="E2181" s="223" t="s">
        <v>1</v>
      </c>
      <c r="F2181" s="224" t="s">
        <v>436</v>
      </c>
      <c r="G2181" s="222"/>
      <c r="H2181" s="225">
        <v>7.6520000000000001</v>
      </c>
      <c r="I2181" s="226"/>
      <c r="J2181" s="222"/>
      <c r="K2181" s="222"/>
      <c r="L2181" s="227"/>
      <c r="M2181" s="228"/>
      <c r="N2181" s="229"/>
      <c r="O2181" s="229"/>
      <c r="P2181" s="229"/>
      <c r="Q2181" s="229"/>
      <c r="R2181" s="229"/>
      <c r="S2181" s="229"/>
      <c r="T2181" s="230"/>
      <c r="AT2181" s="231" t="s">
        <v>150</v>
      </c>
      <c r="AU2181" s="231" t="s">
        <v>80</v>
      </c>
      <c r="AV2181" s="12" t="s">
        <v>80</v>
      </c>
      <c r="AW2181" s="12" t="s">
        <v>35</v>
      </c>
      <c r="AX2181" s="12" t="s">
        <v>73</v>
      </c>
      <c r="AY2181" s="231" t="s">
        <v>141</v>
      </c>
    </row>
    <row r="2182" s="12" customFormat="1">
      <c r="B2182" s="221"/>
      <c r="C2182" s="222"/>
      <c r="D2182" s="212" t="s">
        <v>150</v>
      </c>
      <c r="E2182" s="223" t="s">
        <v>1</v>
      </c>
      <c r="F2182" s="224" t="s">
        <v>437</v>
      </c>
      <c r="G2182" s="222"/>
      <c r="H2182" s="225">
        <v>6.9400000000000004</v>
      </c>
      <c r="I2182" s="226"/>
      <c r="J2182" s="222"/>
      <c r="K2182" s="222"/>
      <c r="L2182" s="227"/>
      <c r="M2182" s="228"/>
      <c r="N2182" s="229"/>
      <c r="O2182" s="229"/>
      <c r="P2182" s="229"/>
      <c r="Q2182" s="229"/>
      <c r="R2182" s="229"/>
      <c r="S2182" s="229"/>
      <c r="T2182" s="230"/>
      <c r="AT2182" s="231" t="s">
        <v>150</v>
      </c>
      <c r="AU2182" s="231" t="s">
        <v>80</v>
      </c>
      <c r="AV2182" s="12" t="s">
        <v>80</v>
      </c>
      <c r="AW2182" s="12" t="s">
        <v>35</v>
      </c>
      <c r="AX2182" s="12" t="s">
        <v>73</v>
      </c>
      <c r="AY2182" s="231" t="s">
        <v>141</v>
      </c>
    </row>
    <row r="2183" s="12" customFormat="1">
      <c r="B2183" s="221"/>
      <c r="C2183" s="222"/>
      <c r="D2183" s="212" t="s">
        <v>150</v>
      </c>
      <c r="E2183" s="223" t="s">
        <v>1</v>
      </c>
      <c r="F2183" s="224" t="s">
        <v>438</v>
      </c>
      <c r="G2183" s="222"/>
      <c r="H2183" s="225">
        <v>22.884</v>
      </c>
      <c r="I2183" s="226"/>
      <c r="J2183" s="222"/>
      <c r="K2183" s="222"/>
      <c r="L2183" s="227"/>
      <c r="M2183" s="228"/>
      <c r="N2183" s="229"/>
      <c r="O2183" s="229"/>
      <c r="P2183" s="229"/>
      <c r="Q2183" s="229"/>
      <c r="R2183" s="229"/>
      <c r="S2183" s="229"/>
      <c r="T2183" s="230"/>
      <c r="AT2183" s="231" t="s">
        <v>150</v>
      </c>
      <c r="AU2183" s="231" t="s">
        <v>80</v>
      </c>
      <c r="AV2183" s="12" t="s">
        <v>80</v>
      </c>
      <c r="AW2183" s="12" t="s">
        <v>35</v>
      </c>
      <c r="AX2183" s="12" t="s">
        <v>73</v>
      </c>
      <c r="AY2183" s="231" t="s">
        <v>141</v>
      </c>
    </row>
    <row r="2184" s="13" customFormat="1">
      <c r="B2184" s="232"/>
      <c r="C2184" s="233"/>
      <c r="D2184" s="212" t="s">
        <v>150</v>
      </c>
      <c r="E2184" s="234" t="s">
        <v>1</v>
      </c>
      <c r="F2184" s="235" t="s">
        <v>155</v>
      </c>
      <c r="G2184" s="233"/>
      <c r="H2184" s="236">
        <v>57.316000000000002</v>
      </c>
      <c r="I2184" s="237"/>
      <c r="J2184" s="233"/>
      <c r="K2184" s="233"/>
      <c r="L2184" s="238"/>
      <c r="M2184" s="239"/>
      <c r="N2184" s="240"/>
      <c r="O2184" s="240"/>
      <c r="P2184" s="240"/>
      <c r="Q2184" s="240"/>
      <c r="R2184" s="240"/>
      <c r="S2184" s="240"/>
      <c r="T2184" s="241"/>
      <c r="AT2184" s="242" t="s">
        <v>150</v>
      </c>
      <c r="AU2184" s="242" t="s">
        <v>80</v>
      </c>
      <c r="AV2184" s="13" t="s">
        <v>148</v>
      </c>
      <c r="AW2184" s="13" t="s">
        <v>35</v>
      </c>
      <c r="AX2184" s="13" t="s">
        <v>78</v>
      </c>
      <c r="AY2184" s="242" t="s">
        <v>141</v>
      </c>
    </row>
    <row r="2185" s="1" customFormat="1" ht="14.4" customHeight="1">
      <c r="B2185" s="37"/>
      <c r="C2185" s="254" t="s">
        <v>2048</v>
      </c>
      <c r="D2185" s="254" t="s">
        <v>298</v>
      </c>
      <c r="E2185" s="255" t="s">
        <v>2049</v>
      </c>
      <c r="F2185" s="256" t="s">
        <v>2050</v>
      </c>
      <c r="G2185" s="257" t="s">
        <v>430</v>
      </c>
      <c r="H2185" s="258">
        <v>63.048000000000002</v>
      </c>
      <c r="I2185" s="259"/>
      <c r="J2185" s="260">
        <f>ROUND(I2185*H2185,2)</f>
        <v>0</v>
      </c>
      <c r="K2185" s="256" t="s">
        <v>147</v>
      </c>
      <c r="L2185" s="261"/>
      <c r="M2185" s="262" t="s">
        <v>1</v>
      </c>
      <c r="N2185" s="263" t="s">
        <v>44</v>
      </c>
      <c r="O2185" s="78"/>
      <c r="P2185" s="207">
        <f>O2185*H2185</f>
        <v>0</v>
      </c>
      <c r="Q2185" s="207">
        <v>4.0000000000000003E-05</v>
      </c>
      <c r="R2185" s="207">
        <f>Q2185*H2185</f>
        <v>0.0025219200000000004</v>
      </c>
      <c r="S2185" s="207">
        <v>0</v>
      </c>
      <c r="T2185" s="208">
        <f>S2185*H2185</f>
        <v>0</v>
      </c>
      <c r="AR2185" s="16" t="s">
        <v>422</v>
      </c>
      <c r="AT2185" s="16" t="s">
        <v>298</v>
      </c>
      <c r="AU2185" s="16" t="s">
        <v>80</v>
      </c>
      <c r="AY2185" s="16" t="s">
        <v>141</v>
      </c>
      <c r="BE2185" s="209">
        <f>IF(N2185="základní",J2185,0)</f>
        <v>0</v>
      </c>
      <c r="BF2185" s="209">
        <f>IF(N2185="snížená",J2185,0)</f>
        <v>0</v>
      </c>
      <c r="BG2185" s="209">
        <f>IF(N2185="zákl. přenesená",J2185,0)</f>
        <v>0</v>
      </c>
      <c r="BH2185" s="209">
        <f>IF(N2185="sníž. přenesená",J2185,0)</f>
        <v>0</v>
      </c>
      <c r="BI2185" s="209">
        <f>IF(N2185="nulová",J2185,0)</f>
        <v>0</v>
      </c>
      <c r="BJ2185" s="16" t="s">
        <v>78</v>
      </c>
      <c r="BK2185" s="209">
        <f>ROUND(I2185*H2185,2)</f>
        <v>0</v>
      </c>
      <c r="BL2185" s="16" t="s">
        <v>285</v>
      </c>
      <c r="BM2185" s="16" t="s">
        <v>2051</v>
      </c>
    </row>
    <row r="2186" s="12" customFormat="1">
      <c r="B2186" s="221"/>
      <c r="C2186" s="222"/>
      <c r="D2186" s="212" t="s">
        <v>150</v>
      </c>
      <c r="E2186" s="222"/>
      <c r="F2186" s="224" t="s">
        <v>2052</v>
      </c>
      <c r="G2186" s="222"/>
      <c r="H2186" s="225">
        <v>63.048000000000002</v>
      </c>
      <c r="I2186" s="226"/>
      <c r="J2186" s="222"/>
      <c r="K2186" s="222"/>
      <c r="L2186" s="227"/>
      <c r="M2186" s="228"/>
      <c r="N2186" s="229"/>
      <c r="O2186" s="229"/>
      <c r="P2186" s="229"/>
      <c r="Q2186" s="229"/>
      <c r="R2186" s="229"/>
      <c r="S2186" s="229"/>
      <c r="T2186" s="230"/>
      <c r="AT2186" s="231" t="s">
        <v>150</v>
      </c>
      <c r="AU2186" s="231" t="s">
        <v>80</v>
      </c>
      <c r="AV2186" s="12" t="s">
        <v>80</v>
      </c>
      <c r="AW2186" s="12" t="s">
        <v>4</v>
      </c>
      <c r="AX2186" s="12" t="s">
        <v>78</v>
      </c>
      <c r="AY2186" s="231" t="s">
        <v>141</v>
      </c>
    </row>
    <row r="2187" s="1" customFormat="1" ht="14.4" customHeight="1">
      <c r="B2187" s="37"/>
      <c r="C2187" s="198" t="s">
        <v>2053</v>
      </c>
      <c r="D2187" s="198" t="s">
        <v>143</v>
      </c>
      <c r="E2187" s="199" t="s">
        <v>2054</v>
      </c>
      <c r="F2187" s="200" t="s">
        <v>2055</v>
      </c>
      <c r="G2187" s="201" t="s">
        <v>237</v>
      </c>
      <c r="H2187" s="202">
        <v>112.30500000000001</v>
      </c>
      <c r="I2187" s="203"/>
      <c r="J2187" s="204">
        <f>ROUND(I2187*H2187,2)</f>
        <v>0</v>
      </c>
      <c r="K2187" s="200" t="s">
        <v>147</v>
      </c>
      <c r="L2187" s="42"/>
      <c r="M2187" s="205" t="s">
        <v>1</v>
      </c>
      <c r="N2187" s="206" t="s">
        <v>44</v>
      </c>
      <c r="O2187" s="78"/>
      <c r="P2187" s="207">
        <f>O2187*H2187</f>
        <v>0</v>
      </c>
      <c r="Q2187" s="207">
        <v>0.0060000000000000001</v>
      </c>
      <c r="R2187" s="207">
        <f>Q2187*H2187</f>
        <v>0.67383000000000004</v>
      </c>
      <c r="S2187" s="207">
        <v>0</v>
      </c>
      <c r="T2187" s="208">
        <f>S2187*H2187</f>
        <v>0</v>
      </c>
      <c r="AR2187" s="16" t="s">
        <v>285</v>
      </c>
      <c r="AT2187" s="16" t="s">
        <v>143</v>
      </c>
      <c r="AU2187" s="16" t="s">
        <v>80</v>
      </c>
      <c r="AY2187" s="16" t="s">
        <v>141</v>
      </c>
      <c r="BE2187" s="209">
        <f>IF(N2187="základní",J2187,0)</f>
        <v>0</v>
      </c>
      <c r="BF2187" s="209">
        <f>IF(N2187="snížená",J2187,0)</f>
        <v>0</v>
      </c>
      <c r="BG2187" s="209">
        <f>IF(N2187="zákl. přenesená",J2187,0)</f>
        <v>0</v>
      </c>
      <c r="BH2187" s="209">
        <f>IF(N2187="sníž. přenesená",J2187,0)</f>
        <v>0</v>
      </c>
      <c r="BI2187" s="209">
        <f>IF(N2187="nulová",J2187,0)</f>
        <v>0</v>
      </c>
      <c r="BJ2187" s="16" t="s">
        <v>78</v>
      </c>
      <c r="BK2187" s="209">
        <f>ROUND(I2187*H2187,2)</f>
        <v>0</v>
      </c>
      <c r="BL2187" s="16" t="s">
        <v>285</v>
      </c>
      <c r="BM2187" s="16" t="s">
        <v>2056</v>
      </c>
    </row>
    <row r="2188" s="12" customFormat="1">
      <c r="B2188" s="221"/>
      <c r="C2188" s="222"/>
      <c r="D2188" s="212" t="s">
        <v>150</v>
      </c>
      <c r="E2188" s="223" t="s">
        <v>1</v>
      </c>
      <c r="F2188" s="224" t="s">
        <v>2043</v>
      </c>
      <c r="G2188" s="222"/>
      <c r="H2188" s="225">
        <v>113.505</v>
      </c>
      <c r="I2188" s="226"/>
      <c r="J2188" s="222"/>
      <c r="K2188" s="222"/>
      <c r="L2188" s="227"/>
      <c r="M2188" s="228"/>
      <c r="N2188" s="229"/>
      <c r="O2188" s="229"/>
      <c r="P2188" s="229"/>
      <c r="Q2188" s="229"/>
      <c r="R2188" s="229"/>
      <c r="S2188" s="229"/>
      <c r="T2188" s="230"/>
      <c r="AT2188" s="231" t="s">
        <v>150</v>
      </c>
      <c r="AU2188" s="231" t="s">
        <v>80</v>
      </c>
      <c r="AV2188" s="12" t="s">
        <v>80</v>
      </c>
      <c r="AW2188" s="12" t="s">
        <v>35</v>
      </c>
      <c r="AX2188" s="12" t="s">
        <v>73</v>
      </c>
      <c r="AY2188" s="231" t="s">
        <v>141</v>
      </c>
    </row>
    <row r="2189" s="12" customFormat="1">
      <c r="B2189" s="221"/>
      <c r="C2189" s="222"/>
      <c r="D2189" s="212" t="s">
        <v>150</v>
      </c>
      <c r="E2189" s="223" t="s">
        <v>1</v>
      </c>
      <c r="F2189" s="224" t="s">
        <v>2057</v>
      </c>
      <c r="G2189" s="222"/>
      <c r="H2189" s="225">
        <v>-1.2</v>
      </c>
      <c r="I2189" s="226"/>
      <c r="J2189" s="222"/>
      <c r="K2189" s="222"/>
      <c r="L2189" s="227"/>
      <c r="M2189" s="228"/>
      <c r="N2189" s="229"/>
      <c r="O2189" s="229"/>
      <c r="P2189" s="229"/>
      <c r="Q2189" s="229"/>
      <c r="R2189" s="229"/>
      <c r="S2189" s="229"/>
      <c r="T2189" s="230"/>
      <c r="AT2189" s="231" t="s">
        <v>150</v>
      </c>
      <c r="AU2189" s="231" t="s">
        <v>80</v>
      </c>
      <c r="AV2189" s="12" t="s">
        <v>80</v>
      </c>
      <c r="AW2189" s="12" t="s">
        <v>35</v>
      </c>
      <c r="AX2189" s="12" t="s">
        <v>73</v>
      </c>
      <c r="AY2189" s="231" t="s">
        <v>141</v>
      </c>
    </row>
    <row r="2190" s="13" customFormat="1">
      <c r="B2190" s="232"/>
      <c r="C2190" s="233"/>
      <c r="D2190" s="212" t="s">
        <v>150</v>
      </c>
      <c r="E2190" s="234" t="s">
        <v>1</v>
      </c>
      <c r="F2190" s="235" t="s">
        <v>155</v>
      </c>
      <c r="G2190" s="233"/>
      <c r="H2190" s="236">
        <v>112.30500000000001</v>
      </c>
      <c r="I2190" s="237"/>
      <c r="J2190" s="233"/>
      <c r="K2190" s="233"/>
      <c r="L2190" s="238"/>
      <c r="M2190" s="239"/>
      <c r="N2190" s="240"/>
      <c r="O2190" s="240"/>
      <c r="P2190" s="240"/>
      <c r="Q2190" s="240"/>
      <c r="R2190" s="240"/>
      <c r="S2190" s="240"/>
      <c r="T2190" s="241"/>
      <c r="AT2190" s="242" t="s">
        <v>150</v>
      </c>
      <c r="AU2190" s="242" t="s">
        <v>80</v>
      </c>
      <c r="AV2190" s="13" t="s">
        <v>148</v>
      </c>
      <c r="AW2190" s="13" t="s">
        <v>35</v>
      </c>
      <c r="AX2190" s="13" t="s">
        <v>78</v>
      </c>
      <c r="AY2190" s="242" t="s">
        <v>141</v>
      </c>
    </row>
    <row r="2191" s="1" customFormat="1" ht="14.4" customHeight="1">
      <c r="B2191" s="37"/>
      <c r="C2191" s="254" t="s">
        <v>2058</v>
      </c>
      <c r="D2191" s="254" t="s">
        <v>298</v>
      </c>
      <c r="E2191" s="255" t="s">
        <v>2059</v>
      </c>
      <c r="F2191" s="256" t="s">
        <v>2060</v>
      </c>
      <c r="G2191" s="257" t="s">
        <v>237</v>
      </c>
      <c r="H2191" s="258">
        <v>123.536</v>
      </c>
      <c r="I2191" s="259"/>
      <c r="J2191" s="260">
        <f>ROUND(I2191*H2191,2)</f>
        <v>0</v>
      </c>
      <c r="K2191" s="256" t="s">
        <v>147</v>
      </c>
      <c r="L2191" s="261"/>
      <c r="M2191" s="262" t="s">
        <v>1</v>
      </c>
      <c r="N2191" s="263" t="s">
        <v>44</v>
      </c>
      <c r="O2191" s="78"/>
      <c r="P2191" s="207">
        <f>O2191*H2191</f>
        <v>0</v>
      </c>
      <c r="Q2191" s="207">
        <v>0.0118</v>
      </c>
      <c r="R2191" s="207">
        <f>Q2191*H2191</f>
        <v>1.4577248</v>
      </c>
      <c r="S2191" s="207">
        <v>0</v>
      </c>
      <c r="T2191" s="208">
        <f>S2191*H2191</f>
        <v>0</v>
      </c>
      <c r="AR2191" s="16" t="s">
        <v>422</v>
      </c>
      <c r="AT2191" s="16" t="s">
        <v>298</v>
      </c>
      <c r="AU2191" s="16" t="s">
        <v>80</v>
      </c>
      <c r="AY2191" s="16" t="s">
        <v>141</v>
      </c>
      <c r="BE2191" s="209">
        <f>IF(N2191="základní",J2191,0)</f>
        <v>0</v>
      </c>
      <c r="BF2191" s="209">
        <f>IF(N2191="snížená",J2191,0)</f>
        <v>0</v>
      </c>
      <c r="BG2191" s="209">
        <f>IF(N2191="zákl. přenesená",J2191,0)</f>
        <v>0</v>
      </c>
      <c r="BH2191" s="209">
        <f>IF(N2191="sníž. přenesená",J2191,0)</f>
        <v>0</v>
      </c>
      <c r="BI2191" s="209">
        <f>IF(N2191="nulová",J2191,0)</f>
        <v>0</v>
      </c>
      <c r="BJ2191" s="16" t="s">
        <v>78</v>
      </c>
      <c r="BK2191" s="209">
        <f>ROUND(I2191*H2191,2)</f>
        <v>0</v>
      </c>
      <c r="BL2191" s="16" t="s">
        <v>285</v>
      </c>
      <c r="BM2191" s="16" t="s">
        <v>2061</v>
      </c>
    </row>
    <row r="2192" s="12" customFormat="1">
      <c r="B2192" s="221"/>
      <c r="C2192" s="222"/>
      <c r="D2192" s="212" t="s">
        <v>150</v>
      </c>
      <c r="E2192" s="222"/>
      <c r="F2192" s="224" t="s">
        <v>2062</v>
      </c>
      <c r="G2192" s="222"/>
      <c r="H2192" s="225">
        <v>123.536</v>
      </c>
      <c r="I2192" s="226"/>
      <c r="J2192" s="222"/>
      <c r="K2192" s="222"/>
      <c r="L2192" s="227"/>
      <c r="M2192" s="228"/>
      <c r="N2192" s="229"/>
      <c r="O2192" s="229"/>
      <c r="P2192" s="229"/>
      <c r="Q2192" s="229"/>
      <c r="R2192" s="229"/>
      <c r="S2192" s="229"/>
      <c r="T2192" s="230"/>
      <c r="AT2192" s="231" t="s">
        <v>150</v>
      </c>
      <c r="AU2192" s="231" t="s">
        <v>80</v>
      </c>
      <c r="AV2192" s="12" t="s">
        <v>80</v>
      </c>
      <c r="AW2192" s="12" t="s">
        <v>4</v>
      </c>
      <c r="AX2192" s="12" t="s">
        <v>78</v>
      </c>
      <c r="AY2192" s="231" t="s">
        <v>141</v>
      </c>
    </row>
    <row r="2193" s="1" customFormat="1" ht="14.4" customHeight="1">
      <c r="B2193" s="37"/>
      <c r="C2193" s="198" t="s">
        <v>2063</v>
      </c>
      <c r="D2193" s="198" t="s">
        <v>143</v>
      </c>
      <c r="E2193" s="199" t="s">
        <v>2064</v>
      </c>
      <c r="F2193" s="200" t="s">
        <v>2065</v>
      </c>
      <c r="G2193" s="201" t="s">
        <v>237</v>
      </c>
      <c r="H2193" s="202">
        <v>1.2</v>
      </c>
      <c r="I2193" s="203"/>
      <c r="J2193" s="204">
        <f>ROUND(I2193*H2193,2)</f>
        <v>0</v>
      </c>
      <c r="K2193" s="200" t="s">
        <v>147</v>
      </c>
      <c r="L2193" s="42"/>
      <c r="M2193" s="205" t="s">
        <v>1</v>
      </c>
      <c r="N2193" s="206" t="s">
        <v>44</v>
      </c>
      <c r="O2193" s="78"/>
      <c r="P2193" s="207">
        <f>O2193*H2193</f>
        <v>0</v>
      </c>
      <c r="Q2193" s="207">
        <v>0.00058</v>
      </c>
      <c r="R2193" s="207">
        <f>Q2193*H2193</f>
        <v>0.000696</v>
      </c>
      <c r="S2193" s="207">
        <v>0</v>
      </c>
      <c r="T2193" s="208">
        <f>S2193*H2193</f>
        <v>0</v>
      </c>
      <c r="AR2193" s="16" t="s">
        <v>285</v>
      </c>
      <c r="AT2193" s="16" t="s">
        <v>143</v>
      </c>
      <c r="AU2193" s="16" t="s">
        <v>80</v>
      </c>
      <c r="AY2193" s="16" t="s">
        <v>141</v>
      </c>
      <c r="BE2193" s="209">
        <f>IF(N2193="základní",J2193,0)</f>
        <v>0</v>
      </c>
      <c r="BF2193" s="209">
        <f>IF(N2193="snížená",J2193,0)</f>
        <v>0</v>
      </c>
      <c r="BG2193" s="209">
        <f>IF(N2193="zákl. přenesená",J2193,0)</f>
        <v>0</v>
      </c>
      <c r="BH2193" s="209">
        <f>IF(N2193="sníž. přenesená",J2193,0)</f>
        <v>0</v>
      </c>
      <c r="BI2193" s="209">
        <f>IF(N2193="nulová",J2193,0)</f>
        <v>0</v>
      </c>
      <c r="BJ2193" s="16" t="s">
        <v>78</v>
      </c>
      <c r="BK2193" s="209">
        <f>ROUND(I2193*H2193,2)</f>
        <v>0</v>
      </c>
      <c r="BL2193" s="16" t="s">
        <v>285</v>
      </c>
      <c r="BM2193" s="16" t="s">
        <v>2066</v>
      </c>
    </row>
    <row r="2194" s="11" customFormat="1">
      <c r="B2194" s="210"/>
      <c r="C2194" s="211"/>
      <c r="D2194" s="212" t="s">
        <v>150</v>
      </c>
      <c r="E2194" s="213" t="s">
        <v>1</v>
      </c>
      <c r="F2194" s="214" t="s">
        <v>1759</v>
      </c>
      <c r="G2194" s="211"/>
      <c r="H2194" s="213" t="s">
        <v>1</v>
      </c>
      <c r="I2194" s="215"/>
      <c r="J2194" s="211"/>
      <c r="K2194" s="211"/>
      <c r="L2194" s="216"/>
      <c r="M2194" s="217"/>
      <c r="N2194" s="218"/>
      <c r="O2194" s="218"/>
      <c r="P2194" s="218"/>
      <c r="Q2194" s="218"/>
      <c r="R2194" s="218"/>
      <c r="S2194" s="218"/>
      <c r="T2194" s="219"/>
      <c r="AT2194" s="220" t="s">
        <v>150</v>
      </c>
      <c r="AU2194" s="220" t="s">
        <v>80</v>
      </c>
      <c r="AV2194" s="11" t="s">
        <v>78</v>
      </c>
      <c r="AW2194" s="11" t="s">
        <v>35</v>
      </c>
      <c r="AX2194" s="11" t="s">
        <v>73</v>
      </c>
      <c r="AY2194" s="220" t="s">
        <v>141</v>
      </c>
    </row>
    <row r="2195" s="12" customFormat="1">
      <c r="B2195" s="221"/>
      <c r="C2195" s="222"/>
      <c r="D2195" s="212" t="s">
        <v>150</v>
      </c>
      <c r="E2195" s="223" t="s">
        <v>1</v>
      </c>
      <c r="F2195" s="224" t="s">
        <v>2067</v>
      </c>
      <c r="G2195" s="222"/>
      <c r="H2195" s="225">
        <v>0.40000000000000002</v>
      </c>
      <c r="I2195" s="226"/>
      <c r="J2195" s="222"/>
      <c r="K2195" s="222"/>
      <c r="L2195" s="227"/>
      <c r="M2195" s="228"/>
      <c r="N2195" s="229"/>
      <c r="O2195" s="229"/>
      <c r="P2195" s="229"/>
      <c r="Q2195" s="229"/>
      <c r="R2195" s="229"/>
      <c r="S2195" s="229"/>
      <c r="T2195" s="230"/>
      <c r="AT2195" s="231" t="s">
        <v>150</v>
      </c>
      <c r="AU2195" s="231" t="s">
        <v>80</v>
      </c>
      <c r="AV2195" s="12" t="s">
        <v>80</v>
      </c>
      <c r="AW2195" s="12" t="s">
        <v>35</v>
      </c>
      <c r="AX2195" s="12" t="s">
        <v>73</v>
      </c>
      <c r="AY2195" s="231" t="s">
        <v>141</v>
      </c>
    </row>
    <row r="2196" s="12" customFormat="1">
      <c r="B2196" s="221"/>
      <c r="C2196" s="222"/>
      <c r="D2196" s="212" t="s">
        <v>150</v>
      </c>
      <c r="E2196" s="223" t="s">
        <v>1</v>
      </c>
      <c r="F2196" s="224" t="s">
        <v>2068</v>
      </c>
      <c r="G2196" s="222"/>
      <c r="H2196" s="225">
        <v>0.40000000000000002</v>
      </c>
      <c r="I2196" s="226"/>
      <c r="J2196" s="222"/>
      <c r="K2196" s="222"/>
      <c r="L2196" s="227"/>
      <c r="M2196" s="228"/>
      <c r="N2196" s="229"/>
      <c r="O2196" s="229"/>
      <c r="P2196" s="229"/>
      <c r="Q2196" s="229"/>
      <c r="R2196" s="229"/>
      <c r="S2196" s="229"/>
      <c r="T2196" s="230"/>
      <c r="AT2196" s="231" t="s">
        <v>150</v>
      </c>
      <c r="AU2196" s="231" t="s">
        <v>80</v>
      </c>
      <c r="AV2196" s="12" t="s">
        <v>80</v>
      </c>
      <c r="AW2196" s="12" t="s">
        <v>35</v>
      </c>
      <c r="AX2196" s="12" t="s">
        <v>73</v>
      </c>
      <c r="AY2196" s="231" t="s">
        <v>141</v>
      </c>
    </row>
    <row r="2197" s="12" customFormat="1">
      <c r="B2197" s="221"/>
      <c r="C2197" s="222"/>
      <c r="D2197" s="212" t="s">
        <v>150</v>
      </c>
      <c r="E2197" s="223" t="s">
        <v>1</v>
      </c>
      <c r="F2197" s="224" t="s">
        <v>2069</v>
      </c>
      <c r="G2197" s="222"/>
      <c r="H2197" s="225">
        <v>0.40000000000000002</v>
      </c>
      <c r="I2197" s="226"/>
      <c r="J2197" s="222"/>
      <c r="K2197" s="222"/>
      <c r="L2197" s="227"/>
      <c r="M2197" s="228"/>
      <c r="N2197" s="229"/>
      <c r="O2197" s="229"/>
      <c r="P2197" s="229"/>
      <c r="Q2197" s="229"/>
      <c r="R2197" s="229"/>
      <c r="S2197" s="229"/>
      <c r="T2197" s="230"/>
      <c r="AT2197" s="231" t="s">
        <v>150</v>
      </c>
      <c r="AU2197" s="231" t="s">
        <v>80</v>
      </c>
      <c r="AV2197" s="12" t="s">
        <v>80</v>
      </c>
      <c r="AW2197" s="12" t="s">
        <v>35</v>
      </c>
      <c r="AX2197" s="12" t="s">
        <v>73</v>
      </c>
      <c r="AY2197" s="231" t="s">
        <v>141</v>
      </c>
    </row>
    <row r="2198" s="13" customFormat="1">
      <c r="B2198" s="232"/>
      <c r="C2198" s="233"/>
      <c r="D2198" s="212" t="s">
        <v>150</v>
      </c>
      <c r="E2198" s="234" t="s">
        <v>1</v>
      </c>
      <c r="F2198" s="235" t="s">
        <v>155</v>
      </c>
      <c r="G2198" s="233"/>
      <c r="H2198" s="236">
        <v>1.2</v>
      </c>
      <c r="I2198" s="237"/>
      <c r="J2198" s="233"/>
      <c r="K2198" s="233"/>
      <c r="L2198" s="238"/>
      <c r="M2198" s="239"/>
      <c r="N2198" s="240"/>
      <c r="O2198" s="240"/>
      <c r="P2198" s="240"/>
      <c r="Q2198" s="240"/>
      <c r="R2198" s="240"/>
      <c r="S2198" s="240"/>
      <c r="T2198" s="241"/>
      <c r="AT2198" s="242" t="s">
        <v>150</v>
      </c>
      <c r="AU2198" s="242" t="s">
        <v>80</v>
      </c>
      <c r="AV2198" s="13" t="s">
        <v>148</v>
      </c>
      <c r="AW2198" s="13" t="s">
        <v>35</v>
      </c>
      <c r="AX2198" s="13" t="s">
        <v>78</v>
      </c>
      <c r="AY2198" s="242" t="s">
        <v>141</v>
      </c>
    </row>
    <row r="2199" s="1" customFormat="1" ht="14.4" customHeight="1">
      <c r="B2199" s="37"/>
      <c r="C2199" s="254" t="s">
        <v>2070</v>
      </c>
      <c r="D2199" s="254" t="s">
        <v>298</v>
      </c>
      <c r="E2199" s="255" t="s">
        <v>2071</v>
      </c>
      <c r="F2199" s="256" t="s">
        <v>2072</v>
      </c>
      <c r="G2199" s="257" t="s">
        <v>237</v>
      </c>
      <c r="H2199" s="258">
        <v>1.3200000000000001</v>
      </c>
      <c r="I2199" s="259"/>
      <c r="J2199" s="260">
        <f>ROUND(I2199*H2199,2)</f>
        <v>0</v>
      </c>
      <c r="K2199" s="256" t="s">
        <v>147</v>
      </c>
      <c r="L2199" s="261"/>
      <c r="M2199" s="262" t="s">
        <v>1</v>
      </c>
      <c r="N2199" s="263" t="s">
        <v>44</v>
      </c>
      <c r="O2199" s="78"/>
      <c r="P2199" s="207">
        <f>O2199*H2199</f>
        <v>0</v>
      </c>
      <c r="Q2199" s="207">
        <v>0.0074999999999999997</v>
      </c>
      <c r="R2199" s="207">
        <f>Q2199*H2199</f>
        <v>0.0099000000000000008</v>
      </c>
      <c r="S2199" s="207">
        <v>0</v>
      </c>
      <c r="T2199" s="208">
        <f>S2199*H2199</f>
        <v>0</v>
      </c>
      <c r="AR2199" s="16" t="s">
        <v>422</v>
      </c>
      <c r="AT2199" s="16" t="s">
        <v>298</v>
      </c>
      <c r="AU2199" s="16" t="s">
        <v>80</v>
      </c>
      <c r="AY2199" s="16" t="s">
        <v>141</v>
      </c>
      <c r="BE2199" s="209">
        <f>IF(N2199="základní",J2199,0)</f>
        <v>0</v>
      </c>
      <c r="BF2199" s="209">
        <f>IF(N2199="snížená",J2199,0)</f>
        <v>0</v>
      </c>
      <c r="BG2199" s="209">
        <f>IF(N2199="zákl. přenesená",J2199,0)</f>
        <v>0</v>
      </c>
      <c r="BH2199" s="209">
        <f>IF(N2199="sníž. přenesená",J2199,0)</f>
        <v>0</v>
      </c>
      <c r="BI2199" s="209">
        <f>IF(N2199="nulová",J2199,0)</f>
        <v>0</v>
      </c>
      <c r="BJ2199" s="16" t="s">
        <v>78</v>
      </c>
      <c r="BK2199" s="209">
        <f>ROUND(I2199*H2199,2)</f>
        <v>0</v>
      </c>
      <c r="BL2199" s="16" t="s">
        <v>285</v>
      </c>
      <c r="BM2199" s="16" t="s">
        <v>2073</v>
      </c>
    </row>
    <row r="2200" s="12" customFormat="1">
      <c r="B2200" s="221"/>
      <c r="C2200" s="222"/>
      <c r="D2200" s="212" t="s">
        <v>150</v>
      </c>
      <c r="E2200" s="222"/>
      <c r="F2200" s="224" t="s">
        <v>2074</v>
      </c>
      <c r="G2200" s="222"/>
      <c r="H2200" s="225">
        <v>1.3200000000000001</v>
      </c>
      <c r="I2200" s="226"/>
      <c r="J2200" s="222"/>
      <c r="K2200" s="222"/>
      <c r="L2200" s="227"/>
      <c r="M2200" s="228"/>
      <c r="N2200" s="229"/>
      <c r="O2200" s="229"/>
      <c r="P2200" s="229"/>
      <c r="Q2200" s="229"/>
      <c r="R2200" s="229"/>
      <c r="S2200" s="229"/>
      <c r="T2200" s="230"/>
      <c r="AT2200" s="231" t="s">
        <v>150</v>
      </c>
      <c r="AU2200" s="231" t="s">
        <v>80</v>
      </c>
      <c r="AV2200" s="12" t="s">
        <v>80</v>
      </c>
      <c r="AW2200" s="12" t="s">
        <v>4</v>
      </c>
      <c r="AX2200" s="12" t="s">
        <v>78</v>
      </c>
      <c r="AY2200" s="231" t="s">
        <v>141</v>
      </c>
    </row>
    <row r="2201" s="1" customFormat="1" ht="14.4" customHeight="1">
      <c r="B2201" s="37"/>
      <c r="C2201" s="198" t="s">
        <v>2075</v>
      </c>
      <c r="D2201" s="198" t="s">
        <v>143</v>
      </c>
      <c r="E2201" s="199" t="s">
        <v>2076</v>
      </c>
      <c r="F2201" s="200" t="s">
        <v>2077</v>
      </c>
      <c r="G2201" s="201" t="s">
        <v>430</v>
      </c>
      <c r="H2201" s="202">
        <v>116.59999999999999</v>
      </c>
      <c r="I2201" s="203"/>
      <c r="J2201" s="204">
        <f>ROUND(I2201*H2201,2)</f>
        <v>0</v>
      </c>
      <c r="K2201" s="200" t="s">
        <v>147</v>
      </c>
      <c r="L2201" s="42"/>
      <c r="M2201" s="205" t="s">
        <v>1</v>
      </c>
      <c r="N2201" s="206" t="s">
        <v>44</v>
      </c>
      <c r="O2201" s="78"/>
      <c r="P2201" s="207">
        <f>O2201*H2201</f>
        <v>0</v>
      </c>
      <c r="Q2201" s="207">
        <v>0.00031</v>
      </c>
      <c r="R2201" s="207">
        <f>Q2201*H2201</f>
        <v>0.036145999999999998</v>
      </c>
      <c r="S2201" s="207">
        <v>0</v>
      </c>
      <c r="T2201" s="208">
        <f>S2201*H2201</f>
        <v>0</v>
      </c>
      <c r="AR2201" s="16" t="s">
        <v>285</v>
      </c>
      <c r="AT2201" s="16" t="s">
        <v>143</v>
      </c>
      <c r="AU2201" s="16" t="s">
        <v>80</v>
      </c>
      <c r="AY2201" s="16" t="s">
        <v>141</v>
      </c>
      <c r="BE2201" s="209">
        <f>IF(N2201="základní",J2201,0)</f>
        <v>0</v>
      </c>
      <c r="BF2201" s="209">
        <f>IF(N2201="snížená",J2201,0)</f>
        <v>0</v>
      </c>
      <c r="BG2201" s="209">
        <f>IF(N2201="zákl. přenesená",J2201,0)</f>
        <v>0</v>
      </c>
      <c r="BH2201" s="209">
        <f>IF(N2201="sníž. přenesená",J2201,0)</f>
        <v>0</v>
      </c>
      <c r="BI2201" s="209">
        <f>IF(N2201="nulová",J2201,0)</f>
        <v>0</v>
      </c>
      <c r="BJ2201" s="16" t="s">
        <v>78</v>
      </c>
      <c r="BK2201" s="209">
        <f>ROUND(I2201*H2201,2)</f>
        <v>0</v>
      </c>
      <c r="BL2201" s="16" t="s">
        <v>285</v>
      </c>
      <c r="BM2201" s="16" t="s">
        <v>2078</v>
      </c>
    </row>
    <row r="2202" s="11" customFormat="1">
      <c r="B2202" s="210"/>
      <c r="C2202" s="211"/>
      <c r="D2202" s="212" t="s">
        <v>150</v>
      </c>
      <c r="E2202" s="213" t="s">
        <v>1</v>
      </c>
      <c r="F2202" s="214" t="s">
        <v>338</v>
      </c>
      <c r="G2202" s="211"/>
      <c r="H2202" s="213" t="s">
        <v>1</v>
      </c>
      <c r="I2202" s="215"/>
      <c r="J2202" s="211"/>
      <c r="K2202" s="211"/>
      <c r="L2202" s="216"/>
      <c r="M2202" s="217"/>
      <c r="N2202" s="218"/>
      <c r="O2202" s="218"/>
      <c r="P2202" s="218"/>
      <c r="Q2202" s="218"/>
      <c r="R2202" s="218"/>
      <c r="S2202" s="218"/>
      <c r="T2202" s="219"/>
      <c r="AT2202" s="220" t="s">
        <v>150</v>
      </c>
      <c r="AU2202" s="220" t="s">
        <v>80</v>
      </c>
      <c r="AV2202" s="11" t="s">
        <v>78</v>
      </c>
      <c r="AW2202" s="11" t="s">
        <v>35</v>
      </c>
      <c r="AX2202" s="11" t="s">
        <v>73</v>
      </c>
      <c r="AY2202" s="220" t="s">
        <v>141</v>
      </c>
    </row>
    <row r="2203" s="12" customFormat="1">
      <c r="B2203" s="221"/>
      <c r="C2203" s="222"/>
      <c r="D2203" s="212" t="s">
        <v>150</v>
      </c>
      <c r="E2203" s="223" t="s">
        <v>1</v>
      </c>
      <c r="F2203" s="224" t="s">
        <v>752</v>
      </c>
      <c r="G2203" s="222"/>
      <c r="H2203" s="225">
        <v>116.59999999999999</v>
      </c>
      <c r="I2203" s="226"/>
      <c r="J2203" s="222"/>
      <c r="K2203" s="222"/>
      <c r="L2203" s="227"/>
      <c r="M2203" s="228"/>
      <c r="N2203" s="229"/>
      <c r="O2203" s="229"/>
      <c r="P2203" s="229"/>
      <c r="Q2203" s="229"/>
      <c r="R2203" s="229"/>
      <c r="S2203" s="229"/>
      <c r="T2203" s="230"/>
      <c r="AT2203" s="231" t="s">
        <v>150</v>
      </c>
      <c r="AU2203" s="231" t="s">
        <v>80</v>
      </c>
      <c r="AV2203" s="12" t="s">
        <v>80</v>
      </c>
      <c r="AW2203" s="12" t="s">
        <v>35</v>
      </c>
      <c r="AX2203" s="12" t="s">
        <v>78</v>
      </c>
      <c r="AY2203" s="231" t="s">
        <v>141</v>
      </c>
    </row>
    <row r="2204" s="1" customFormat="1" ht="14.4" customHeight="1">
      <c r="B2204" s="37"/>
      <c r="C2204" s="198" t="s">
        <v>2079</v>
      </c>
      <c r="D2204" s="198" t="s">
        <v>143</v>
      </c>
      <c r="E2204" s="199" t="s">
        <v>2080</v>
      </c>
      <c r="F2204" s="200" t="s">
        <v>2081</v>
      </c>
      <c r="G2204" s="201" t="s">
        <v>430</v>
      </c>
      <c r="H2204" s="202">
        <v>67.138000000000005</v>
      </c>
      <c r="I2204" s="203"/>
      <c r="J2204" s="204">
        <f>ROUND(I2204*H2204,2)</f>
        <v>0</v>
      </c>
      <c r="K2204" s="200" t="s">
        <v>147</v>
      </c>
      <c r="L2204" s="42"/>
      <c r="M2204" s="205" t="s">
        <v>1</v>
      </c>
      <c r="N2204" s="206" t="s">
        <v>44</v>
      </c>
      <c r="O2204" s="78"/>
      <c r="P2204" s="207">
        <f>O2204*H2204</f>
        <v>0</v>
      </c>
      <c r="Q2204" s="207">
        <v>0.00025999999999999998</v>
      </c>
      <c r="R2204" s="207">
        <f>Q2204*H2204</f>
        <v>0.01745588</v>
      </c>
      <c r="S2204" s="207">
        <v>0</v>
      </c>
      <c r="T2204" s="208">
        <f>S2204*H2204</f>
        <v>0</v>
      </c>
      <c r="AR2204" s="16" t="s">
        <v>285</v>
      </c>
      <c r="AT2204" s="16" t="s">
        <v>143</v>
      </c>
      <c r="AU2204" s="16" t="s">
        <v>80</v>
      </c>
      <c r="AY2204" s="16" t="s">
        <v>141</v>
      </c>
      <c r="BE2204" s="209">
        <f>IF(N2204="základní",J2204,0)</f>
        <v>0</v>
      </c>
      <c r="BF2204" s="209">
        <f>IF(N2204="snížená",J2204,0)</f>
        <v>0</v>
      </c>
      <c r="BG2204" s="209">
        <f>IF(N2204="zákl. přenesená",J2204,0)</f>
        <v>0</v>
      </c>
      <c r="BH2204" s="209">
        <f>IF(N2204="sníž. přenesená",J2204,0)</f>
        <v>0</v>
      </c>
      <c r="BI2204" s="209">
        <f>IF(N2204="nulová",J2204,0)</f>
        <v>0</v>
      </c>
      <c r="BJ2204" s="16" t="s">
        <v>78</v>
      </c>
      <c r="BK2204" s="209">
        <f>ROUND(I2204*H2204,2)</f>
        <v>0</v>
      </c>
      <c r="BL2204" s="16" t="s">
        <v>285</v>
      </c>
      <c r="BM2204" s="16" t="s">
        <v>2082</v>
      </c>
    </row>
    <row r="2205" s="11" customFormat="1">
      <c r="B2205" s="210"/>
      <c r="C2205" s="211"/>
      <c r="D2205" s="212" t="s">
        <v>150</v>
      </c>
      <c r="E2205" s="213" t="s">
        <v>1</v>
      </c>
      <c r="F2205" s="214" t="s">
        <v>216</v>
      </c>
      <c r="G2205" s="211"/>
      <c r="H2205" s="213" t="s">
        <v>1</v>
      </c>
      <c r="I2205" s="215"/>
      <c r="J2205" s="211"/>
      <c r="K2205" s="211"/>
      <c r="L2205" s="216"/>
      <c r="M2205" s="217"/>
      <c r="N2205" s="218"/>
      <c r="O2205" s="218"/>
      <c r="P2205" s="218"/>
      <c r="Q2205" s="218"/>
      <c r="R2205" s="218"/>
      <c r="S2205" s="218"/>
      <c r="T2205" s="219"/>
      <c r="AT2205" s="220" t="s">
        <v>150</v>
      </c>
      <c r="AU2205" s="220" t="s">
        <v>80</v>
      </c>
      <c r="AV2205" s="11" t="s">
        <v>78</v>
      </c>
      <c r="AW2205" s="11" t="s">
        <v>35</v>
      </c>
      <c r="AX2205" s="11" t="s">
        <v>73</v>
      </c>
      <c r="AY2205" s="220" t="s">
        <v>141</v>
      </c>
    </row>
    <row r="2206" s="12" customFormat="1">
      <c r="B2206" s="221"/>
      <c r="C2206" s="222"/>
      <c r="D2206" s="212" t="s">
        <v>150</v>
      </c>
      <c r="E2206" s="223" t="s">
        <v>1</v>
      </c>
      <c r="F2206" s="224" t="s">
        <v>435</v>
      </c>
      <c r="G2206" s="222"/>
      <c r="H2206" s="225">
        <v>19.84</v>
      </c>
      <c r="I2206" s="226"/>
      <c r="J2206" s="222"/>
      <c r="K2206" s="222"/>
      <c r="L2206" s="227"/>
      <c r="M2206" s="228"/>
      <c r="N2206" s="229"/>
      <c r="O2206" s="229"/>
      <c r="P2206" s="229"/>
      <c r="Q2206" s="229"/>
      <c r="R2206" s="229"/>
      <c r="S2206" s="229"/>
      <c r="T2206" s="230"/>
      <c r="AT2206" s="231" t="s">
        <v>150</v>
      </c>
      <c r="AU2206" s="231" t="s">
        <v>80</v>
      </c>
      <c r="AV2206" s="12" t="s">
        <v>80</v>
      </c>
      <c r="AW2206" s="12" t="s">
        <v>35</v>
      </c>
      <c r="AX2206" s="12" t="s">
        <v>73</v>
      </c>
      <c r="AY2206" s="231" t="s">
        <v>141</v>
      </c>
    </row>
    <row r="2207" s="12" customFormat="1">
      <c r="B2207" s="221"/>
      <c r="C2207" s="222"/>
      <c r="D2207" s="212" t="s">
        <v>150</v>
      </c>
      <c r="E2207" s="223" t="s">
        <v>1</v>
      </c>
      <c r="F2207" s="224" t="s">
        <v>436</v>
      </c>
      <c r="G2207" s="222"/>
      <c r="H2207" s="225">
        <v>7.6520000000000001</v>
      </c>
      <c r="I2207" s="226"/>
      <c r="J2207" s="222"/>
      <c r="K2207" s="222"/>
      <c r="L2207" s="227"/>
      <c r="M2207" s="228"/>
      <c r="N2207" s="229"/>
      <c r="O2207" s="229"/>
      <c r="P2207" s="229"/>
      <c r="Q2207" s="229"/>
      <c r="R2207" s="229"/>
      <c r="S2207" s="229"/>
      <c r="T2207" s="230"/>
      <c r="AT2207" s="231" t="s">
        <v>150</v>
      </c>
      <c r="AU2207" s="231" t="s">
        <v>80</v>
      </c>
      <c r="AV2207" s="12" t="s">
        <v>80</v>
      </c>
      <c r="AW2207" s="12" t="s">
        <v>35</v>
      </c>
      <c r="AX2207" s="12" t="s">
        <v>73</v>
      </c>
      <c r="AY2207" s="231" t="s">
        <v>141</v>
      </c>
    </row>
    <row r="2208" s="12" customFormat="1">
      <c r="B2208" s="221"/>
      <c r="C2208" s="222"/>
      <c r="D2208" s="212" t="s">
        <v>150</v>
      </c>
      <c r="E2208" s="223" t="s">
        <v>1</v>
      </c>
      <c r="F2208" s="224" t="s">
        <v>437</v>
      </c>
      <c r="G2208" s="222"/>
      <c r="H2208" s="225">
        <v>6.9400000000000004</v>
      </c>
      <c r="I2208" s="226"/>
      <c r="J2208" s="222"/>
      <c r="K2208" s="222"/>
      <c r="L2208" s="227"/>
      <c r="M2208" s="228"/>
      <c r="N2208" s="229"/>
      <c r="O2208" s="229"/>
      <c r="P2208" s="229"/>
      <c r="Q2208" s="229"/>
      <c r="R2208" s="229"/>
      <c r="S2208" s="229"/>
      <c r="T2208" s="230"/>
      <c r="AT2208" s="231" t="s">
        <v>150</v>
      </c>
      <c r="AU2208" s="231" t="s">
        <v>80</v>
      </c>
      <c r="AV2208" s="12" t="s">
        <v>80</v>
      </c>
      <c r="AW2208" s="12" t="s">
        <v>35</v>
      </c>
      <c r="AX2208" s="12" t="s">
        <v>73</v>
      </c>
      <c r="AY2208" s="231" t="s">
        <v>141</v>
      </c>
    </row>
    <row r="2209" s="12" customFormat="1">
      <c r="B2209" s="221"/>
      <c r="C2209" s="222"/>
      <c r="D2209" s="212" t="s">
        <v>150</v>
      </c>
      <c r="E2209" s="223" t="s">
        <v>1</v>
      </c>
      <c r="F2209" s="224" t="s">
        <v>438</v>
      </c>
      <c r="G2209" s="222"/>
      <c r="H2209" s="225">
        <v>22.884</v>
      </c>
      <c r="I2209" s="226"/>
      <c r="J2209" s="222"/>
      <c r="K2209" s="222"/>
      <c r="L2209" s="227"/>
      <c r="M2209" s="228"/>
      <c r="N2209" s="229"/>
      <c r="O2209" s="229"/>
      <c r="P2209" s="229"/>
      <c r="Q2209" s="229"/>
      <c r="R2209" s="229"/>
      <c r="S2209" s="229"/>
      <c r="T2209" s="230"/>
      <c r="AT2209" s="231" t="s">
        <v>150</v>
      </c>
      <c r="AU2209" s="231" t="s">
        <v>80</v>
      </c>
      <c r="AV2209" s="12" t="s">
        <v>80</v>
      </c>
      <c r="AW2209" s="12" t="s">
        <v>35</v>
      </c>
      <c r="AX2209" s="12" t="s">
        <v>73</v>
      </c>
      <c r="AY2209" s="231" t="s">
        <v>141</v>
      </c>
    </row>
    <row r="2210" s="12" customFormat="1">
      <c r="B2210" s="221"/>
      <c r="C2210" s="222"/>
      <c r="D2210" s="212" t="s">
        <v>150</v>
      </c>
      <c r="E2210" s="223" t="s">
        <v>1</v>
      </c>
      <c r="F2210" s="224" t="s">
        <v>2083</v>
      </c>
      <c r="G2210" s="222"/>
      <c r="H2210" s="225">
        <v>9.8219999999999992</v>
      </c>
      <c r="I2210" s="226"/>
      <c r="J2210" s="222"/>
      <c r="K2210" s="222"/>
      <c r="L2210" s="227"/>
      <c r="M2210" s="228"/>
      <c r="N2210" s="229"/>
      <c r="O2210" s="229"/>
      <c r="P2210" s="229"/>
      <c r="Q2210" s="229"/>
      <c r="R2210" s="229"/>
      <c r="S2210" s="229"/>
      <c r="T2210" s="230"/>
      <c r="AT2210" s="231" t="s">
        <v>150</v>
      </c>
      <c r="AU2210" s="231" t="s">
        <v>80</v>
      </c>
      <c r="AV2210" s="12" t="s">
        <v>80</v>
      </c>
      <c r="AW2210" s="12" t="s">
        <v>35</v>
      </c>
      <c r="AX2210" s="12" t="s">
        <v>73</v>
      </c>
      <c r="AY2210" s="231" t="s">
        <v>141</v>
      </c>
    </row>
    <row r="2211" s="13" customFormat="1">
      <c r="B2211" s="232"/>
      <c r="C2211" s="233"/>
      <c r="D2211" s="212" t="s">
        <v>150</v>
      </c>
      <c r="E2211" s="234" t="s">
        <v>1</v>
      </c>
      <c r="F2211" s="235" t="s">
        <v>155</v>
      </c>
      <c r="G2211" s="233"/>
      <c r="H2211" s="236">
        <v>67.138000000000005</v>
      </c>
      <c r="I2211" s="237"/>
      <c r="J2211" s="233"/>
      <c r="K2211" s="233"/>
      <c r="L2211" s="238"/>
      <c r="M2211" s="239"/>
      <c r="N2211" s="240"/>
      <c r="O2211" s="240"/>
      <c r="P2211" s="240"/>
      <c r="Q2211" s="240"/>
      <c r="R2211" s="240"/>
      <c r="S2211" s="240"/>
      <c r="T2211" s="241"/>
      <c r="AT2211" s="242" t="s">
        <v>150</v>
      </c>
      <c r="AU2211" s="242" t="s">
        <v>80</v>
      </c>
      <c r="AV2211" s="13" t="s">
        <v>148</v>
      </c>
      <c r="AW2211" s="13" t="s">
        <v>35</v>
      </c>
      <c r="AX2211" s="13" t="s">
        <v>78</v>
      </c>
      <c r="AY2211" s="242" t="s">
        <v>141</v>
      </c>
    </row>
    <row r="2212" s="1" customFormat="1" ht="14.4" customHeight="1">
      <c r="B2212" s="37"/>
      <c r="C2212" s="198" t="s">
        <v>2084</v>
      </c>
      <c r="D2212" s="198" t="s">
        <v>143</v>
      </c>
      <c r="E2212" s="199" t="s">
        <v>2085</v>
      </c>
      <c r="F2212" s="200" t="s">
        <v>2086</v>
      </c>
      <c r="G2212" s="201" t="s">
        <v>760</v>
      </c>
      <c r="H2212" s="264"/>
      <c r="I2212" s="203"/>
      <c r="J2212" s="204">
        <f>ROUND(I2212*H2212,2)</f>
        <v>0</v>
      </c>
      <c r="K2212" s="200" t="s">
        <v>147</v>
      </c>
      <c r="L2212" s="42"/>
      <c r="M2212" s="205" t="s">
        <v>1</v>
      </c>
      <c r="N2212" s="206" t="s">
        <v>44</v>
      </c>
      <c r="O2212" s="78"/>
      <c r="P2212" s="207">
        <f>O2212*H2212</f>
        <v>0</v>
      </c>
      <c r="Q2212" s="207">
        <v>0</v>
      </c>
      <c r="R2212" s="207">
        <f>Q2212*H2212</f>
        <v>0</v>
      </c>
      <c r="S2212" s="207">
        <v>0</v>
      </c>
      <c r="T2212" s="208">
        <f>S2212*H2212</f>
        <v>0</v>
      </c>
      <c r="AR2212" s="16" t="s">
        <v>285</v>
      </c>
      <c r="AT2212" s="16" t="s">
        <v>143</v>
      </c>
      <c r="AU2212" s="16" t="s">
        <v>80</v>
      </c>
      <c r="AY2212" s="16" t="s">
        <v>141</v>
      </c>
      <c r="BE2212" s="209">
        <f>IF(N2212="základní",J2212,0)</f>
        <v>0</v>
      </c>
      <c r="BF2212" s="209">
        <f>IF(N2212="snížená",J2212,0)</f>
        <v>0</v>
      </c>
      <c r="BG2212" s="209">
        <f>IF(N2212="zákl. přenesená",J2212,0)</f>
        <v>0</v>
      </c>
      <c r="BH2212" s="209">
        <f>IF(N2212="sníž. přenesená",J2212,0)</f>
        <v>0</v>
      </c>
      <c r="BI2212" s="209">
        <f>IF(N2212="nulová",J2212,0)</f>
        <v>0</v>
      </c>
      <c r="BJ2212" s="16" t="s">
        <v>78</v>
      </c>
      <c r="BK2212" s="209">
        <f>ROUND(I2212*H2212,2)</f>
        <v>0</v>
      </c>
      <c r="BL2212" s="16" t="s">
        <v>285</v>
      </c>
      <c r="BM2212" s="16" t="s">
        <v>2087</v>
      </c>
    </row>
    <row r="2213" s="10" customFormat="1" ht="22.8" customHeight="1">
      <c r="B2213" s="182"/>
      <c r="C2213" s="183"/>
      <c r="D2213" s="184" t="s">
        <v>72</v>
      </c>
      <c r="E2213" s="196" t="s">
        <v>2088</v>
      </c>
      <c r="F2213" s="196" t="s">
        <v>2089</v>
      </c>
      <c r="G2213" s="183"/>
      <c r="H2213" s="183"/>
      <c r="I2213" s="186"/>
      <c r="J2213" s="197">
        <f>BK2213</f>
        <v>0</v>
      </c>
      <c r="K2213" s="183"/>
      <c r="L2213" s="188"/>
      <c r="M2213" s="189"/>
      <c r="N2213" s="190"/>
      <c r="O2213" s="190"/>
      <c r="P2213" s="191">
        <f>SUM(P2214:P2216)</f>
        <v>0</v>
      </c>
      <c r="Q2213" s="190"/>
      <c r="R2213" s="191">
        <f>SUM(R2214:R2216)</f>
        <v>0</v>
      </c>
      <c r="S2213" s="190"/>
      <c r="T2213" s="192">
        <f>SUM(T2214:T2216)</f>
        <v>0</v>
      </c>
      <c r="AR2213" s="193" t="s">
        <v>80</v>
      </c>
      <c r="AT2213" s="194" t="s">
        <v>72</v>
      </c>
      <c r="AU2213" s="194" t="s">
        <v>78</v>
      </c>
      <c r="AY2213" s="193" t="s">
        <v>141</v>
      </c>
      <c r="BK2213" s="195">
        <f>SUM(BK2214:BK2216)</f>
        <v>0</v>
      </c>
    </row>
    <row r="2214" s="1" customFormat="1" ht="14.4" customHeight="1">
      <c r="B2214" s="37"/>
      <c r="C2214" s="198" t="s">
        <v>2090</v>
      </c>
      <c r="D2214" s="198" t="s">
        <v>143</v>
      </c>
      <c r="E2214" s="199" t="s">
        <v>2091</v>
      </c>
      <c r="F2214" s="200" t="s">
        <v>2092</v>
      </c>
      <c r="G2214" s="201" t="s">
        <v>549</v>
      </c>
      <c r="H2214" s="202">
        <v>1</v>
      </c>
      <c r="I2214" s="203"/>
      <c r="J2214" s="204">
        <f>ROUND(I2214*H2214,2)</f>
        <v>0</v>
      </c>
      <c r="K2214" s="200" t="s">
        <v>1</v>
      </c>
      <c r="L2214" s="42"/>
      <c r="M2214" s="205" t="s">
        <v>1</v>
      </c>
      <c r="N2214" s="206" t="s">
        <v>44</v>
      </c>
      <c r="O2214" s="78"/>
      <c r="P2214" s="207">
        <f>O2214*H2214</f>
        <v>0</v>
      </c>
      <c r="Q2214" s="207">
        <v>0</v>
      </c>
      <c r="R2214" s="207">
        <f>Q2214*H2214</f>
        <v>0</v>
      </c>
      <c r="S2214" s="207">
        <v>0</v>
      </c>
      <c r="T2214" s="208">
        <f>S2214*H2214</f>
        <v>0</v>
      </c>
      <c r="AR2214" s="16" t="s">
        <v>285</v>
      </c>
      <c r="AT2214" s="16" t="s">
        <v>143</v>
      </c>
      <c r="AU2214" s="16" t="s">
        <v>80</v>
      </c>
      <c r="AY2214" s="16" t="s">
        <v>141</v>
      </c>
      <c r="BE2214" s="209">
        <f>IF(N2214="základní",J2214,0)</f>
        <v>0</v>
      </c>
      <c r="BF2214" s="209">
        <f>IF(N2214="snížená",J2214,0)</f>
        <v>0</v>
      </c>
      <c r="BG2214" s="209">
        <f>IF(N2214="zákl. přenesená",J2214,0)</f>
        <v>0</v>
      </c>
      <c r="BH2214" s="209">
        <f>IF(N2214="sníž. přenesená",J2214,0)</f>
        <v>0</v>
      </c>
      <c r="BI2214" s="209">
        <f>IF(N2214="nulová",J2214,0)</f>
        <v>0</v>
      </c>
      <c r="BJ2214" s="16" t="s">
        <v>78</v>
      </c>
      <c r="BK2214" s="209">
        <f>ROUND(I2214*H2214,2)</f>
        <v>0</v>
      </c>
      <c r="BL2214" s="16" t="s">
        <v>285</v>
      </c>
      <c r="BM2214" s="16" t="s">
        <v>2093</v>
      </c>
    </row>
    <row r="2215" s="11" customFormat="1">
      <c r="B2215" s="210"/>
      <c r="C2215" s="211"/>
      <c r="D2215" s="212" t="s">
        <v>150</v>
      </c>
      <c r="E2215" s="213" t="s">
        <v>1</v>
      </c>
      <c r="F2215" s="214" t="s">
        <v>159</v>
      </c>
      <c r="G2215" s="211"/>
      <c r="H2215" s="213" t="s">
        <v>1</v>
      </c>
      <c r="I2215" s="215"/>
      <c r="J2215" s="211"/>
      <c r="K2215" s="211"/>
      <c r="L2215" s="216"/>
      <c r="M2215" s="217"/>
      <c r="N2215" s="218"/>
      <c r="O2215" s="218"/>
      <c r="P2215" s="218"/>
      <c r="Q2215" s="218"/>
      <c r="R2215" s="218"/>
      <c r="S2215" s="218"/>
      <c r="T2215" s="219"/>
      <c r="AT2215" s="220" t="s">
        <v>150</v>
      </c>
      <c r="AU2215" s="220" t="s">
        <v>80</v>
      </c>
      <c r="AV2215" s="11" t="s">
        <v>78</v>
      </c>
      <c r="AW2215" s="11" t="s">
        <v>35</v>
      </c>
      <c r="AX2215" s="11" t="s">
        <v>73</v>
      </c>
      <c r="AY2215" s="220" t="s">
        <v>141</v>
      </c>
    </row>
    <row r="2216" s="12" customFormat="1">
      <c r="B2216" s="221"/>
      <c r="C2216" s="222"/>
      <c r="D2216" s="212" t="s">
        <v>150</v>
      </c>
      <c r="E2216" s="223" t="s">
        <v>1</v>
      </c>
      <c r="F2216" s="224" t="s">
        <v>1712</v>
      </c>
      <c r="G2216" s="222"/>
      <c r="H2216" s="225">
        <v>1</v>
      </c>
      <c r="I2216" s="226"/>
      <c r="J2216" s="222"/>
      <c r="K2216" s="222"/>
      <c r="L2216" s="227"/>
      <c r="M2216" s="228"/>
      <c r="N2216" s="229"/>
      <c r="O2216" s="229"/>
      <c r="P2216" s="229"/>
      <c r="Q2216" s="229"/>
      <c r="R2216" s="229"/>
      <c r="S2216" s="229"/>
      <c r="T2216" s="230"/>
      <c r="AT2216" s="231" t="s">
        <v>150</v>
      </c>
      <c r="AU2216" s="231" t="s">
        <v>80</v>
      </c>
      <c r="AV2216" s="12" t="s">
        <v>80</v>
      </c>
      <c r="AW2216" s="12" t="s">
        <v>35</v>
      </c>
      <c r="AX2216" s="12" t="s">
        <v>78</v>
      </c>
      <c r="AY2216" s="231" t="s">
        <v>141</v>
      </c>
    </row>
    <row r="2217" s="10" customFormat="1" ht="25.92" customHeight="1">
      <c r="B2217" s="182"/>
      <c r="C2217" s="183"/>
      <c r="D2217" s="184" t="s">
        <v>72</v>
      </c>
      <c r="E2217" s="185" t="s">
        <v>298</v>
      </c>
      <c r="F2217" s="185" t="s">
        <v>2094</v>
      </c>
      <c r="G2217" s="183"/>
      <c r="H2217" s="183"/>
      <c r="I2217" s="186"/>
      <c r="J2217" s="187">
        <f>BK2217</f>
        <v>0</v>
      </c>
      <c r="K2217" s="183"/>
      <c r="L2217" s="188"/>
      <c r="M2217" s="189"/>
      <c r="N2217" s="190"/>
      <c r="O2217" s="190"/>
      <c r="P2217" s="191">
        <f>P2218+P2223+P2231+P2233</f>
        <v>0</v>
      </c>
      <c r="Q2217" s="190"/>
      <c r="R2217" s="191">
        <f>R2218+R2223+R2231+R2233</f>
        <v>1.2523441600000003</v>
      </c>
      <c r="S2217" s="190"/>
      <c r="T2217" s="192">
        <f>T2218+T2223+T2231+T2233</f>
        <v>0.32435547999999997</v>
      </c>
      <c r="AR2217" s="193" t="s">
        <v>165</v>
      </c>
      <c r="AT2217" s="194" t="s">
        <v>72</v>
      </c>
      <c r="AU2217" s="194" t="s">
        <v>73</v>
      </c>
      <c r="AY2217" s="193" t="s">
        <v>141</v>
      </c>
      <c r="BK2217" s="195">
        <f>BK2218+BK2223+BK2231+BK2233</f>
        <v>0</v>
      </c>
    </row>
    <row r="2218" s="10" customFormat="1" ht="22.8" customHeight="1">
      <c r="B2218" s="182"/>
      <c r="C2218" s="183"/>
      <c r="D2218" s="184" t="s">
        <v>72</v>
      </c>
      <c r="E2218" s="196" t="s">
        <v>2095</v>
      </c>
      <c r="F2218" s="196" t="s">
        <v>2096</v>
      </c>
      <c r="G2218" s="183"/>
      <c r="H2218" s="183"/>
      <c r="I2218" s="186"/>
      <c r="J2218" s="197">
        <f>BK2218</f>
        <v>0</v>
      </c>
      <c r="K2218" s="183"/>
      <c r="L2218" s="188"/>
      <c r="M2218" s="189"/>
      <c r="N2218" s="190"/>
      <c r="O2218" s="190"/>
      <c r="P2218" s="191">
        <f>SUM(P2219:P2222)</f>
        <v>0</v>
      </c>
      <c r="Q2218" s="190"/>
      <c r="R2218" s="191">
        <f>SUM(R2219:R2222)</f>
        <v>0</v>
      </c>
      <c r="S2218" s="190"/>
      <c r="T2218" s="192">
        <f>SUM(T2219:T2222)</f>
        <v>0</v>
      </c>
      <c r="AR2218" s="193" t="s">
        <v>165</v>
      </c>
      <c r="AT2218" s="194" t="s">
        <v>72</v>
      </c>
      <c r="AU2218" s="194" t="s">
        <v>78</v>
      </c>
      <c r="AY2218" s="193" t="s">
        <v>141</v>
      </c>
      <c r="BK2218" s="195">
        <f>SUM(BK2219:BK2222)</f>
        <v>0</v>
      </c>
    </row>
    <row r="2219" s="1" customFormat="1" ht="14.4" customHeight="1">
      <c r="B2219" s="37"/>
      <c r="C2219" s="198" t="s">
        <v>2097</v>
      </c>
      <c r="D2219" s="198" t="s">
        <v>143</v>
      </c>
      <c r="E2219" s="199" t="s">
        <v>2098</v>
      </c>
      <c r="F2219" s="200" t="s">
        <v>2099</v>
      </c>
      <c r="G2219" s="201" t="s">
        <v>430</v>
      </c>
      <c r="H2219" s="202">
        <v>20</v>
      </c>
      <c r="I2219" s="203"/>
      <c r="J2219" s="204">
        <f>ROUND(I2219*H2219,2)</f>
        <v>0</v>
      </c>
      <c r="K2219" s="200" t="s">
        <v>147</v>
      </c>
      <c r="L2219" s="42"/>
      <c r="M2219" s="205" t="s">
        <v>1</v>
      </c>
      <c r="N2219" s="206" t="s">
        <v>44</v>
      </c>
      <c r="O2219" s="78"/>
      <c r="P2219" s="207">
        <f>O2219*H2219</f>
        <v>0</v>
      </c>
      <c r="Q2219" s="207">
        <v>0</v>
      </c>
      <c r="R2219" s="207">
        <f>Q2219*H2219</f>
        <v>0</v>
      </c>
      <c r="S2219" s="207">
        <v>0</v>
      </c>
      <c r="T2219" s="208">
        <f>S2219*H2219</f>
        <v>0</v>
      </c>
      <c r="AR2219" s="16" t="s">
        <v>656</v>
      </c>
      <c r="AT2219" s="16" t="s">
        <v>143</v>
      </c>
      <c r="AU2219" s="16" t="s">
        <v>80</v>
      </c>
      <c r="AY2219" s="16" t="s">
        <v>141</v>
      </c>
      <c r="BE2219" s="209">
        <f>IF(N2219="základní",J2219,0)</f>
        <v>0</v>
      </c>
      <c r="BF2219" s="209">
        <f>IF(N2219="snížená",J2219,0)</f>
        <v>0</v>
      </c>
      <c r="BG2219" s="209">
        <f>IF(N2219="zákl. přenesená",J2219,0)</f>
        <v>0</v>
      </c>
      <c r="BH2219" s="209">
        <f>IF(N2219="sníž. přenesená",J2219,0)</f>
        <v>0</v>
      </c>
      <c r="BI2219" s="209">
        <f>IF(N2219="nulová",J2219,0)</f>
        <v>0</v>
      </c>
      <c r="BJ2219" s="16" t="s">
        <v>78</v>
      </c>
      <c r="BK2219" s="209">
        <f>ROUND(I2219*H2219,2)</f>
        <v>0</v>
      </c>
      <c r="BL2219" s="16" t="s">
        <v>656</v>
      </c>
      <c r="BM2219" s="16" t="s">
        <v>2100</v>
      </c>
    </row>
    <row r="2220" s="11" customFormat="1">
      <c r="B2220" s="210"/>
      <c r="C2220" s="211"/>
      <c r="D2220" s="212" t="s">
        <v>150</v>
      </c>
      <c r="E2220" s="213" t="s">
        <v>1</v>
      </c>
      <c r="F2220" s="214" t="s">
        <v>250</v>
      </c>
      <c r="G2220" s="211"/>
      <c r="H2220" s="213" t="s">
        <v>1</v>
      </c>
      <c r="I2220" s="215"/>
      <c r="J2220" s="211"/>
      <c r="K2220" s="211"/>
      <c r="L2220" s="216"/>
      <c r="M2220" s="217"/>
      <c r="N2220" s="218"/>
      <c r="O2220" s="218"/>
      <c r="P2220" s="218"/>
      <c r="Q2220" s="218"/>
      <c r="R2220" s="218"/>
      <c r="S2220" s="218"/>
      <c r="T2220" s="219"/>
      <c r="AT2220" s="220" t="s">
        <v>150</v>
      </c>
      <c r="AU2220" s="220" t="s">
        <v>80</v>
      </c>
      <c r="AV2220" s="11" t="s">
        <v>78</v>
      </c>
      <c r="AW2220" s="11" t="s">
        <v>35</v>
      </c>
      <c r="AX2220" s="11" t="s">
        <v>73</v>
      </c>
      <c r="AY2220" s="220" t="s">
        <v>141</v>
      </c>
    </row>
    <row r="2221" s="11" customFormat="1">
      <c r="B2221" s="210"/>
      <c r="C2221" s="211"/>
      <c r="D2221" s="212" t="s">
        <v>150</v>
      </c>
      <c r="E2221" s="213" t="s">
        <v>1</v>
      </c>
      <c r="F2221" s="214" t="s">
        <v>251</v>
      </c>
      <c r="G2221" s="211"/>
      <c r="H2221" s="213" t="s">
        <v>1</v>
      </c>
      <c r="I2221" s="215"/>
      <c r="J2221" s="211"/>
      <c r="K2221" s="211"/>
      <c r="L2221" s="216"/>
      <c r="M2221" s="217"/>
      <c r="N2221" s="218"/>
      <c r="O2221" s="218"/>
      <c r="P2221" s="218"/>
      <c r="Q2221" s="218"/>
      <c r="R2221" s="218"/>
      <c r="S2221" s="218"/>
      <c r="T2221" s="219"/>
      <c r="AT2221" s="220" t="s">
        <v>150</v>
      </c>
      <c r="AU2221" s="220" t="s">
        <v>80</v>
      </c>
      <c r="AV2221" s="11" t="s">
        <v>78</v>
      </c>
      <c r="AW2221" s="11" t="s">
        <v>35</v>
      </c>
      <c r="AX2221" s="11" t="s">
        <v>73</v>
      </c>
      <c r="AY2221" s="220" t="s">
        <v>141</v>
      </c>
    </row>
    <row r="2222" s="12" customFormat="1">
      <c r="B2222" s="221"/>
      <c r="C2222" s="222"/>
      <c r="D2222" s="212" t="s">
        <v>150</v>
      </c>
      <c r="E2222" s="223" t="s">
        <v>1</v>
      </c>
      <c r="F2222" s="224" t="s">
        <v>306</v>
      </c>
      <c r="G2222" s="222"/>
      <c r="H2222" s="225">
        <v>20</v>
      </c>
      <c r="I2222" s="226"/>
      <c r="J2222" s="222"/>
      <c r="K2222" s="222"/>
      <c r="L2222" s="227"/>
      <c r="M2222" s="228"/>
      <c r="N2222" s="229"/>
      <c r="O2222" s="229"/>
      <c r="P2222" s="229"/>
      <c r="Q2222" s="229"/>
      <c r="R2222" s="229"/>
      <c r="S2222" s="229"/>
      <c r="T2222" s="230"/>
      <c r="AT2222" s="231" t="s">
        <v>150</v>
      </c>
      <c r="AU2222" s="231" t="s">
        <v>80</v>
      </c>
      <c r="AV2222" s="12" t="s">
        <v>80</v>
      </c>
      <c r="AW2222" s="12" t="s">
        <v>35</v>
      </c>
      <c r="AX2222" s="12" t="s">
        <v>78</v>
      </c>
      <c r="AY2222" s="231" t="s">
        <v>141</v>
      </c>
    </row>
    <row r="2223" s="10" customFormat="1" ht="22.8" customHeight="1">
      <c r="B2223" s="182"/>
      <c r="C2223" s="183"/>
      <c r="D2223" s="184" t="s">
        <v>72</v>
      </c>
      <c r="E2223" s="196" t="s">
        <v>2101</v>
      </c>
      <c r="F2223" s="196" t="s">
        <v>2102</v>
      </c>
      <c r="G2223" s="183"/>
      <c r="H2223" s="183"/>
      <c r="I2223" s="186"/>
      <c r="J2223" s="197">
        <f>BK2223</f>
        <v>0</v>
      </c>
      <c r="K2223" s="183"/>
      <c r="L2223" s="188"/>
      <c r="M2223" s="189"/>
      <c r="N2223" s="190"/>
      <c r="O2223" s="190"/>
      <c r="P2223" s="191">
        <f>SUM(P2224:P2230)</f>
        <v>0</v>
      </c>
      <c r="Q2223" s="190"/>
      <c r="R2223" s="191">
        <f>SUM(R2224:R2230)</f>
        <v>0.032199999999999999</v>
      </c>
      <c r="S2223" s="190"/>
      <c r="T2223" s="192">
        <f>SUM(T2224:T2230)</f>
        <v>0</v>
      </c>
      <c r="AR2223" s="193" t="s">
        <v>165</v>
      </c>
      <c r="AT2223" s="194" t="s">
        <v>72</v>
      </c>
      <c r="AU2223" s="194" t="s">
        <v>78</v>
      </c>
      <c r="AY2223" s="193" t="s">
        <v>141</v>
      </c>
      <c r="BK2223" s="195">
        <f>SUM(BK2224:BK2230)</f>
        <v>0</v>
      </c>
    </row>
    <row r="2224" s="1" customFormat="1" ht="14.4" customHeight="1">
      <c r="B2224" s="37"/>
      <c r="C2224" s="198" t="s">
        <v>2103</v>
      </c>
      <c r="D2224" s="198" t="s">
        <v>143</v>
      </c>
      <c r="E2224" s="199" t="s">
        <v>2104</v>
      </c>
      <c r="F2224" s="200" t="s">
        <v>2105</v>
      </c>
      <c r="G2224" s="201" t="s">
        <v>479</v>
      </c>
      <c r="H2224" s="202">
        <v>1</v>
      </c>
      <c r="I2224" s="203"/>
      <c r="J2224" s="204">
        <f>ROUND(I2224*H2224,2)</f>
        <v>0</v>
      </c>
      <c r="K2224" s="200" t="s">
        <v>147</v>
      </c>
      <c r="L2224" s="42"/>
      <c r="M2224" s="205" t="s">
        <v>1</v>
      </c>
      <c r="N2224" s="206" t="s">
        <v>44</v>
      </c>
      <c r="O2224" s="78"/>
      <c r="P2224" s="207">
        <f>O2224*H2224</f>
        <v>0</v>
      </c>
      <c r="Q2224" s="207">
        <v>0.00020000000000000001</v>
      </c>
      <c r="R2224" s="207">
        <f>Q2224*H2224</f>
        <v>0.00020000000000000001</v>
      </c>
      <c r="S2224" s="207">
        <v>0</v>
      </c>
      <c r="T2224" s="208">
        <f>S2224*H2224</f>
        <v>0</v>
      </c>
      <c r="AR2224" s="16" t="s">
        <v>656</v>
      </c>
      <c r="AT2224" s="16" t="s">
        <v>143</v>
      </c>
      <c r="AU2224" s="16" t="s">
        <v>80</v>
      </c>
      <c r="AY2224" s="16" t="s">
        <v>141</v>
      </c>
      <c r="BE2224" s="209">
        <f>IF(N2224="základní",J2224,0)</f>
        <v>0</v>
      </c>
      <c r="BF2224" s="209">
        <f>IF(N2224="snížená",J2224,0)</f>
        <v>0</v>
      </c>
      <c r="BG2224" s="209">
        <f>IF(N2224="zákl. přenesená",J2224,0)</f>
        <v>0</v>
      </c>
      <c r="BH2224" s="209">
        <f>IF(N2224="sníž. přenesená",J2224,0)</f>
        <v>0</v>
      </c>
      <c r="BI2224" s="209">
        <f>IF(N2224="nulová",J2224,0)</f>
        <v>0</v>
      </c>
      <c r="BJ2224" s="16" t="s">
        <v>78</v>
      </c>
      <c r="BK2224" s="209">
        <f>ROUND(I2224*H2224,2)</f>
        <v>0</v>
      </c>
      <c r="BL2224" s="16" t="s">
        <v>656</v>
      </c>
      <c r="BM2224" s="16" t="s">
        <v>2106</v>
      </c>
    </row>
    <row r="2225" s="11" customFormat="1">
      <c r="B2225" s="210"/>
      <c r="C2225" s="211"/>
      <c r="D2225" s="212" t="s">
        <v>150</v>
      </c>
      <c r="E2225" s="213" t="s">
        <v>1</v>
      </c>
      <c r="F2225" s="214" t="s">
        <v>253</v>
      </c>
      <c r="G2225" s="211"/>
      <c r="H2225" s="213" t="s">
        <v>1</v>
      </c>
      <c r="I2225" s="215"/>
      <c r="J2225" s="211"/>
      <c r="K2225" s="211"/>
      <c r="L2225" s="216"/>
      <c r="M2225" s="217"/>
      <c r="N2225" s="218"/>
      <c r="O2225" s="218"/>
      <c r="P2225" s="218"/>
      <c r="Q2225" s="218"/>
      <c r="R2225" s="218"/>
      <c r="S2225" s="218"/>
      <c r="T2225" s="219"/>
      <c r="AT2225" s="220" t="s">
        <v>150</v>
      </c>
      <c r="AU2225" s="220" t="s">
        <v>80</v>
      </c>
      <c r="AV2225" s="11" t="s">
        <v>78</v>
      </c>
      <c r="AW2225" s="11" t="s">
        <v>35</v>
      </c>
      <c r="AX2225" s="11" t="s">
        <v>73</v>
      </c>
      <c r="AY2225" s="220" t="s">
        <v>141</v>
      </c>
    </row>
    <row r="2226" s="11" customFormat="1">
      <c r="B2226" s="210"/>
      <c r="C2226" s="211"/>
      <c r="D2226" s="212" t="s">
        <v>150</v>
      </c>
      <c r="E2226" s="213" t="s">
        <v>1</v>
      </c>
      <c r="F2226" s="214" t="s">
        <v>254</v>
      </c>
      <c r="G2226" s="211"/>
      <c r="H2226" s="213" t="s">
        <v>1</v>
      </c>
      <c r="I2226" s="215"/>
      <c r="J2226" s="211"/>
      <c r="K2226" s="211"/>
      <c r="L2226" s="216"/>
      <c r="M2226" s="217"/>
      <c r="N2226" s="218"/>
      <c r="O2226" s="218"/>
      <c r="P2226" s="218"/>
      <c r="Q2226" s="218"/>
      <c r="R2226" s="218"/>
      <c r="S2226" s="218"/>
      <c r="T2226" s="219"/>
      <c r="AT2226" s="220" t="s">
        <v>150</v>
      </c>
      <c r="AU2226" s="220" t="s">
        <v>80</v>
      </c>
      <c r="AV2226" s="11" t="s">
        <v>78</v>
      </c>
      <c r="AW2226" s="11" t="s">
        <v>35</v>
      </c>
      <c r="AX2226" s="11" t="s">
        <v>73</v>
      </c>
      <c r="AY2226" s="220" t="s">
        <v>141</v>
      </c>
    </row>
    <row r="2227" s="11" customFormat="1">
      <c r="B2227" s="210"/>
      <c r="C2227" s="211"/>
      <c r="D2227" s="212" t="s">
        <v>150</v>
      </c>
      <c r="E2227" s="213" t="s">
        <v>1</v>
      </c>
      <c r="F2227" s="214" t="s">
        <v>517</v>
      </c>
      <c r="G2227" s="211"/>
      <c r="H2227" s="213" t="s">
        <v>1</v>
      </c>
      <c r="I2227" s="215"/>
      <c r="J2227" s="211"/>
      <c r="K2227" s="211"/>
      <c r="L2227" s="216"/>
      <c r="M2227" s="217"/>
      <c r="N2227" s="218"/>
      <c r="O2227" s="218"/>
      <c r="P2227" s="218"/>
      <c r="Q2227" s="218"/>
      <c r="R2227" s="218"/>
      <c r="S2227" s="218"/>
      <c r="T2227" s="219"/>
      <c r="AT2227" s="220" t="s">
        <v>150</v>
      </c>
      <c r="AU2227" s="220" t="s">
        <v>80</v>
      </c>
      <c r="AV2227" s="11" t="s">
        <v>78</v>
      </c>
      <c r="AW2227" s="11" t="s">
        <v>35</v>
      </c>
      <c r="AX2227" s="11" t="s">
        <v>73</v>
      </c>
      <c r="AY2227" s="220" t="s">
        <v>141</v>
      </c>
    </row>
    <row r="2228" s="11" customFormat="1">
      <c r="B2228" s="210"/>
      <c r="C2228" s="211"/>
      <c r="D2228" s="212" t="s">
        <v>150</v>
      </c>
      <c r="E2228" s="213" t="s">
        <v>1</v>
      </c>
      <c r="F2228" s="214" t="s">
        <v>255</v>
      </c>
      <c r="G2228" s="211"/>
      <c r="H2228" s="213" t="s">
        <v>1</v>
      </c>
      <c r="I2228" s="215"/>
      <c r="J2228" s="211"/>
      <c r="K2228" s="211"/>
      <c r="L2228" s="216"/>
      <c r="M2228" s="217"/>
      <c r="N2228" s="218"/>
      <c r="O2228" s="218"/>
      <c r="P2228" s="218"/>
      <c r="Q2228" s="218"/>
      <c r="R2228" s="218"/>
      <c r="S2228" s="218"/>
      <c r="T2228" s="219"/>
      <c r="AT2228" s="220" t="s">
        <v>150</v>
      </c>
      <c r="AU2228" s="220" t="s">
        <v>80</v>
      </c>
      <c r="AV2228" s="11" t="s">
        <v>78</v>
      </c>
      <c r="AW2228" s="11" t="s">
        <v>35</v>
      </c>
      <c r="AX2228" s="11" t="s">
        <v>73</v>
      </c>
      <c r="AY2228" s="220" t="s">
        <v>141</v>
      </c>
    </row>
    <row r="2229" s="12" customFormat="1">
      <c r="B2229" s="221"/>
      <c r="C2229" s="222"/>
      <c r="D2229" s="212" t="s">
        <v>150</v>
      </c>
      <c r="E2229" s="223" t="s">
        <v>1</v>
      </c>
      <c r="F2229" s="224" t="s">
        <v>518</v>
      </c>
      <c r="G2229" s="222"/>
      <c r="H2229" s="225">
        <v>1</v>
      </c>
      <c r="I2229" s="226"/>
      <c r="J2229" s="222"/>
      <c r="K2229" s="222"/>
      <c r="L2229" s="227"/>
      <c r="M2229" s="228"/>
      <c r="N2229" s="229"/>
      <c r="O2229" s="229"/>
      <c r="P2229" s="229"/>
      <c r="Q2229" s="229"/>
      <c r="R2229" s="229"/>
      <c r="S2229" s="229"/>
      <c r="T2229" s="230"/>
      <c r="AT2229" s="231" t="s">
        <v>150</v>
      </c>
      <c r="AU2229" s="231" t="s">
        <v>80</v>
      </c>
      <c r="AV2229" s="12" t="s">
        <v>80</v>
      </c>
      <c r="AW2229" s="12" t="s">
        <v>35</v>
      </c>
      <c r="AX2229" s="12" t="s">
        <v>78</v>
      </c>
      <c r="AY2229" s="231" t="s">
        <v>141</v>
      </c>
    </row>
    <row r="2230" s="1" customFormat="1" ht="14.4" customHeight="1">
      <c r="B2230" s="37"/>
      <c r="C2230" s="254" t="s">
        <v>2107</v>
      </c>
      <c r="D2230" s="254" t="s">
        <v>298</v>
      </c>
      <c r="E2230" s="255" t="s">
        <v>2108</v>
      </c>
      <c r="F2230" s="256" t="s">
        <v>2109</v>
      </c>
      <c r="G2230" s="257" t="s">
        <v>479</v>
      </c>
      <c r="H2230" s="258">
        <v>1</v>
      </c>
      <c r="I2230" s="259"/>
      <c r="J2230" s="260">
        <f>ROUND(I2230*H2230,2)</f>
        <v>0</v>
      </c>
      <c r="K2230" s="256" t="s">
        <v>1</v>
      </c>
      <c r="L2230" s="261"/>
      <c r="M2230" s="262" t="s">
        <v>1</v>
      </c>
      <c r="N2230" s="263" t="s">
        <v>44</v>
      </c>
      <c r="O2230" s="78"/>
      <c r="P2230" s="207">
        <f>O2230*H2230</f>
        <v>0</v>
      </c>
      <c r="Q2230" s="207">
        <v>0.032000000000000001</v>
      </c>
      <c r="R2230" s="207">
        <f>Q2230*H2230</f>
        <v>0.032000000000000001</v>
      </c>
      <c r="S2230" s="207">
        <v>0</v>
      </c>
      <c r="T2230" s="208">
        <f>S2230*H2230</f>
        <v>0</v>
      </c>
      <c r="AR2230" s="16" t="s">
        <v>988</v>
      </c>
      <c r="AT2230" s="16" t="s">
        <v>298</v>
      </c>
      <c r="AU2230" s="16" t="s">
        <v>80</v>
      </c>
      <c r="AY2230" s="16" t="s">
        <v>141</v>
      </c>
      <c r="BE2230" s="209">
        <f>IF(N2230="základní",J2230,0)</f>
        <v>0</v>
      </c>
      <c r="BF2230" s="209">
        <f>IF(N2230="snížená",J2230,0)</f>
        <v>0</v>
      </c>
      <c r="BG2230" s="209">
        <f>IF(N2230="zákl. přenesená",J2230,0)</f>
        <v>0</v>
      </c>
      <c r="BH2230" s="209">
        <f>IF(N2230="sníž. přenesená",J2230,0)</f>
        <v>0</v>
      </c>
      <c r="BI2230" s="209">
        <f>IF(N2230="nulová",J2230,0)</f>
        <v>0</v>
      </c>
      <c r="BJ2230" s="16" t="s">
        <v>78</v>
      </c>
      <c r="BK2230" s="209">
        <f>ROUND(I2230*H2230,2)</f>
        <v>0</v>
      </c>
      <c r="BL2230" s="16" t="s">
        <v>988</v>
      </c>
      <c r="BM2230" s="16" t="s">
        <v>2110</v>
      </c>
    </row>
    <row r="2231" s="10" customFormat="1" ht="22.8" customHeight="1">
      <c r="B2231" s="182"/>
      <c r="C2231" s="183"/>
      <c r="D2231" s="184" t="s">
        <v>72</v>
      </c>
      <c r="E2231" s="196" t="s">
        <v>2111</v>
      </c>
      <c r="F2231" s="196" t="s">
        <v>2112</v>
      </c>
      <c r="G2231" s="183"/>
      <c r="H2231" s="183"/>
      <c r="I2231" s="186"/>
      <c r="J2231" s="197">
        <f>BK2231</f>
        <v>0</v>
      </c>
      <c r="K2231" s="183"/>
      <c r="L2231" s="188"/>
      <c r="M2231" s="189"/>
      <c r="N2231" s="190"/>
      <c r="O2231" s="190"/>
      <c r="P2231" s="191">
        <f>P2232</f>
        <v>0</v>
      </c>
      <c r="Q2231" s="190"/>
      <c r="R2231" s="191">
        <f>R2232</f>
        <v>0</v>
      </c>
      <c r="S2231" s="190"/>
      <c r="T2231" s="192">
        <f>T2232</f>
        <v>0</v>
      </c>
      <c r="AR2231" s="193" t="s">
        <v>165</v>
      </c>
      <c r="AT2231" s="194" t="s">
        <v>72</v>
      </c>
      <c r="AU2231" s="194" t="s">
        <v>78</v>
      </c>
      <c r="AY2231" s="193" t="s">
        <v>141</v>
      </c>
      <c r="BK2231" s="195">
        <f>BK2232</f>
        <v>0</v>
      </c>
    </row>
    <row r="2232" s="1" customFormat="1" ht="14.4" customHeight="1">
      <c r="B2232" s="37"/>
      <c r="C2232" s="198" t="s">
        <v>2113</v>
      </c>
      <c r="D2232" s="198" t="s">
        <v>143</v>
      </c>
      <c r="E2232" s="199" t="s">
        <v>2114</v>
      </c>
      <c r="F2232" s="200" t="s">
        <v>2115</v>
      </c>
      <c r="G2232" s="201" t="s">
        <v>479</v>
      </c>
      <c r="H2232" s="202">
        <v>1</v>
      </c>
      <c r="I2232" s="203"/>
      <c r="J2232" s="204">
        <f>ROUND(I2232*H2232,2)</f>
        <v>0</v>
      </c>
      <c r="K2232" s="200" t="s">
        <v>147</v>
      </c>
      <c r="L2232" s="42"/>
      <c r="M2232" s="205" t="s">
        <v>1</v>
      </c>
      <c r="N2232" s="206" t="s">
        <v>44</v>
      </c>
      <c r="O2232" s="78"/>
      <c r="P2232" s="207">
        <f>O2232*H2232</f>
        <v>0</v>
      </c>
      <c r="Q2232" s="207">
        <v>0</v>
      </c>
      <c r="R2232" s="207">
        <f>Q2232*H2232</f>
        <v>0</v>
      </c>
      <c r="S2232" s="207">
        <v>0</v>
      </c>
      <c r="T2232" s="208">
        <f>S2232*H2232</f>
        <v>0</v>
      </c>
      <c r="AR2232" s="16" t="s">
        <v>656</v>
      </c>
      <c r="AT2232" s="16" t="s">
        <v>143</v>
      </c>
      <c r="AU2232" s="16" t="s">
        <v>80</v>
      </c>
      <c r="AY2232" s="16" t="s">
        <v>141</v>
      </c>
      <c r="BE2232" s="209">
        <f>IF(N2232="základní",J2232,0)</f>
        <v>0</v>
      </c>
      <c r="BF2232" s="209">
        <f>IF(N2232="snížená",J2232,0)</f>
        <v>0</v>
      </c>
      <c r="BG2232" s="209">
        <f>IF(N2232="zákl. přenesená",J2232,0)</f>
        <v>0</v>
      </c>
      <c r="BH2232" s="209">
        <f>IF(N2232="sníž. přenesená",J2232,0)</f>
        <v>0</v>
      </c>
      <c r="BI2232" s="209">
        <f>IF(N2232="nulová",J2232,0)</f>
        <v>0</v>
      </c>
      <c r="BJ2232" s="16" t="s">
        <v>78</v>
      </c>
      <c r="BK2232" s="209">
        <f>ROUND(I2232*H2232,2)</f>
        <v>0</v>
      </c>
      <c r="BL2232" s="16" t="s">
        <v>656</v>
      </c>
      <c r="BM2232" s="16" t="s">
        <v>2116</v>
      </c>
    </row>
    <row r="2233" s="10" customFormat="1" ht="22.8" customHeight="1">
      <c r="B2233" s="182"/>
      <c r="C2233" s="183"/>
      <c r="D2233" s="184" t="s">
        <v>72</v>
      </c>
      <c r="E2233" s="196" t="s">
        <v>2117</v>
      </c>
      <c r="F2233" s="196" t="s">
        <v>2118</v>
      </c>
      <c r="G2233" s="183"/>
      <c r="H2233" s="183"/>
      <c r="I2233" s="186"/>
      <c r="J2233" s="197">
        <f>BK2233</f>
        <v>0</v>
      </c>
      <c r="K2233" s="183"/>
      <c r="L2233" s="188"/>
      <c r="M2233" s="189"/>
      <c r="N2233" s="190"/>
      <c r="O2233" s="190"/>
      <c r="P2233" s="191">
        <f>SUM(P2234:P2481)</f>
        <v>0</v>
      </c>
      <c r="Q2233" s="190"/>
      <c r="R2233" s="191">
        <f>SUM(R2234:R2481)</f>
        <v>1.2201441600000003</v>
      </c>
      <c r="S2233" s="190"/>
      <c r="T2233" s="192">
        <f>SUM(T2234:T2481)</f>
        <v>0.32435547999999997</v>
      </c>
      <c r="AR2233" s="193" t="s">
        <v>80</v>
      </c>
      <c r="AT2233" s="194" t="s">
        <v>72</v>
      </c>
      <c r="AU2233" s="194" t="s">
        <v>78</v>
      </c>
      <c r="AY2233" s="193" t="s">
        <v>141</v>
      </c>
      <c r="BK2233" s="195">
        <f>SUM(BK2234:BK2481)</f>
        <v>0</v>
      </c>
    </row>
    <row r="2234" s="1" customFormat="1" ht="14.4" customHeight="1">
      <c r="B2234" s="37"/>
      <c r="C2234" s="198" t="s">
        <v>2119</v>
      </c>
      <c r="D2234" s="198" t="s">
        <v>143</v>
      </c>
      <c r="E2234" s="199" t="s">
        <v>2120</v>
      </c>
      <c r="F2234" s="200" t="s">
        <v>2121</v>
      </c>
      <c r="G2234" s="201" t="s">
        <v>237</v>
      </c>
      <c r="H2234" s="202">
        <v>245.70599999999999</v>
      </c>
      <c r="I2234" s="203"/>
      <c r="J2234" s="204">
        <f>ROUND(I2234*H2234,2)</f>
        <v>0</v>
      </c>
      <c r="K2234" s="200" t="s">
        <v>147</v>
      </c>
      <c r="L2234" s="42"/>
      <c r="M2234" s="205" t="s">
        <v>1</v>
      </c>
      <c r="N2234" s="206" t="s">
        <v>44</v>
      </c>
      <c r="O2234" s="78"/>
      <c r="P2234" s="207">
        <f>O2234*H2234</f>
        <v>0</v>
      </c>
      <c r="Q2234" s="207">
        <v>0</v>
      </c>
      <c r="R2234" s="207">
        <f>Q2234*H2234</f>
        <v>0</v>
      </c>
      <c r="S2234" s="207">
        <v>0</v>
      </c>
      <c r="T2234" s="208">
        <f>S2234*H2234</f>
        <v>0</v>
      </c>
      <c r="AR2234" s="16" t="s">
        <v>285</v>
      </c>
      <c r="AT2234" s="16" t="s">
        <v>143</v>
      </c>
      <c r="AU2234" s="16" t="s">
        <v>80</v>
      </c>
      <c r="AY2234" s="16" t="s">
        <v>141</v>
      </c>
      <c r="BE2234" s="209">
        <f>IF(N2234="základní",J2234,0)</f>
        <v>0</v>
      </c>
      <c r="BF2234" s="209">
        <f>IF(N2234="snížená",J2234,0)</f>
        <v>0</v>
      </c>
      <c r="BG2234" s="209">
        <f>IF(N2234="zákl. přenesená",J2234,0)</f>
        <v>0</v>
      </c>
      <c r="BH2234" s="209">
        <f>IF(N2234="sníž. přenesená",J2234,0)</f>
        <v>0</v>
      </c>
      <c r="BI2234" s="209">
        <f>IF(N2234="nulová",J2234,0)</f>
        <v>0</v>
      </c>
      <c r="BJ2234" s="16" t="s">
        <v>78</v>
      </c>
      <c r="BK2234" s="209">
        <f>ROUND(I2234*H2234,2)</f>
        <v>0</v>
      </c>
      <c r="BL2234" s="16" t="s">
        <v>285</v>
      </c>
      <c r="BM2234" s="16" t="s">
        <v>2122</v>
      </c>
    </row>
    <row r="2235" s="11" customFormat="1">
      <c r="B2235" s="210"/>
      <c r="C2235" s="211"/>
      <c r="D2235" s="212" t="s">
        <v>150</v>
      </c>
      <c r="E2235" s="213" t="s">
        <v>1</v>
      </c>
      <c r="F2235" s="214" t="s">
        <v>361</v>
      </c>
      <c r="G2235" s="211"/>
      <c r="H2235" s="213" t="s">
        <v>1</v>
      </c>
      <c r="I2235" s="215"/>
      <c r="J2235" s="211"/>
      <c r="K2235" s="211"/>
      <c r="L2235" s="216"/>
      <c r="M2235" s="217"/>
      <c r="N2235" s="218"/>
      <c r="O2235" s="218"/>
      <c r="P2235" s="218"/>
      <c r="Q2235" s="218"/>
      <c r="R2235" s="218"/>
      <c r="S2235" s="218"/>
      <c r="T2235" s="219"/>
      <c r="AT2235" s="220" t="s">
        <v>150</v>
      </c>
      <c r="AU2235" s="220" t="s">
        <v>80</v>
      </c>
      <c r="AV2235" s="11" t="s">
        <v>78</v>
      </c>
      <c r="AW2235" s="11" t="s">
        <v>35</v>
      </c>
      <c r="AX2235" s="11" t="s">
        <v>73</v>
      </c>
      <c r="AY2235" s="220" t="s">
        <v>141</v>
      </c>
    </row>
    <row r="2236" s="11" customFormat="1">
      <c r="B2236" s="210"/>
      <c r="C2236" s="211"/>
      <c r="D2236" s="212" t="s">
        <v>150</v>
      </c>
      <c r="E2236" s="213" t="s">
        <v>1</v>
      </c>
      <c r="F2236" s="214" t="s">
        <v>362</v>
      </c>
      <c r="G2236" s="211"/>
      <c r="H2236" s="213" t="s">
        <v>1</v>
      </c>
      <c r="I2236" s="215"/>
      <c r="J2236" s="211"/>
      <c r="K2236" s="211"/>
      <c r="L2236" s="216"/>
      <c r="M2236" s="217"/>
      <c r="N2236" s="218"/>
      <c r="O2236" s="218"/>
      <c r="P2236" s="218"/>
      <c r="Q2236" s="218"/>
      <c r="R2236" s="218"/>
      <c r="S2236" s="218"/>
      <c r="T2236" s="219"/>
      <c r="AT2236" s="220" t="s">
        <v>150</v>
      </c>
      <c r="AU2236" s="220" t="s">
        <v>80</v>
      </c>
      <c r="AV2236" s="11" t="s">
        <v>78</v>
      </c>
      <c r="AW2236" s="11" t="s">
        <v>35</v>
      </c>
      <c r="AX2236" s="11" t="s">
        <v>73</v>
      </c>
      <c r="AY2236" s="220" t="s">
        <v>141</v>
      </c>
    </row>
    <row r="2237" s="11" customFormat="1">
      <c r="B2237" s="210"/>
      <c r="C2237" s="211"/>
      <c r="D2237" s="212" t="s">
        <v>150</v>
      </c>
      <c r="E2237" s="213" t="s">
        <v>1</v>
      </c>
      <c r="F2237" s="214" t="s">
        <v>337</v>
      </c>
      <c r="G2237" s="211"/>
      <c r="H2237" s="213" t="s">
        <v>1</v>
      </c>
      <c r="I2237" s="215"/>
      <c r="J2237" s="211"/>
      <c r="K2237" s="211"/>
      <c r="L2237" s="216"/>
      <c r="M2237" s="217"/>
      <c r="N2237" s="218"/>
      <c r="O2237" s="218"/>
      <c r="P2237" s="218"/>
      <c r="Q2237" s="218"/>
      <c r="R2237" s="218"/>
      <c r="S2237" s="218"/>
      <c r="T2237" s="219"/>
      <c r="AT2237" s="220" t="s">
        <v>150</v>
      </c>
      <c r="AU2237" s="220" t="s">
        <v>80</v>
      </c>
      <c r="AV2237" s="11" t="s">
        <v>78</v>
      </c>
      <c r="AW2237" s="11" t="s">
        <v>35</v>
      </c>
      <c r="AX2237" s="11" t="s">
        <v>73</v>
      </c>
      <c r="AY2237" s="220" t="s">
        <v>141</v>
      </c>
    </row>
    <row r="2238" s="11" customFormat="1">
      <c r="B2238" s="210"/>
      <c r="C2238" s="211"/>
      <c r="D2238" s="212" t="s">
        <v>150</v>
      </c>
      <c r="E2238" s="213" t="s">
        <v>1</v>
      </c>
      <c r="F2238" s="214" t="s">
        <v>2123</v>
      </c>
      <c r="G2238" s="211"/>
      <c r="H2238" s="213" t="s">
        <v>1</v>
      </c>
      <c r="I2238" s="215"/>
      <c r="J2238" s="211"/>
      <c r="K2238" s="211"/>
      <c r="L2238" s="216"/>
      <c r="M2238" s="217"/>
      <c r="N2238" s="218"/>
      <c r="O2238" s="218"/>
      <c r="P2238" s="218"/>
      <c r="Q2238" s="218"/>
      <c r="R2238" s="218"/>
      <c r="S2238" s="218"/>
      <c r="T2238" s="219"/>
      <c r="AT2238" s="220" t="s">
        <v>150</v>
      </c>
      <c r="AU2238" s="220" t="s">
        <v>80</v>
      </c>
      <c r="AV2238" s="11" t="s">
        <v>78</v>
      </c>
      <c r="AW2238" s="11" t="s">
        <v>35</v>
      </c>
      <c r="AX2238" s="11" t="s">
        <v>73</v>
      </c>
      <c r="AY2238" s="220" t="s">
        <v>141</v>
      </c>
    </row>
    <row r="2239" s="12" customFormat="1">
      <c r="B2239" s="221"/>
      <c r="C2239" s="222"/>
      <c r="D2239" s="212" t="s">
        <v>150</v>
      </c>
      <c r="E2239" s="223" t="s">
        <v>1</v>
      </c>
      <c r="F2239" s="224" t="s">
        <v>364</v>
      </c>
      <c r="G2239" s="222"/>
      <c r="H2239" s="225">
        <v>245.70599999999999</v>
      </c>
      <c r="I2239" s="226"/>
      <c r="J2239" s="222"/>
      <c r="K2239" s="222"/>
      <c r="L2239" s="227"/>
      <c r="M2239" s="228"/>
      <c r="N2239" s="229"/>
      <c r="O2239" s="229"/>
      <c r="P2239" s="229"/>
      <c r="Q2239" s="229"/>
      <c r="R2239" s="229"/>
      <c r="S2239" s="229"/>
      <c r="T2239" s="230"/>
      <c r="AT2239" s="231" t="s">
        <v>150</v>
      </c>
      <c r="AU2239" s="231" t="s">
        <v>80</v>
      </c>
      <c r="AV2239" s="12" t="s">
        <v>80</v>
      </c>
      <c r="AW2239" s="12" t="s">
        <v>35</v>
      </c>
      <c r="AX2239" s="12" t="s">
        <v>78</v>
      </c>
      <c r="AY2239" s="231" t="s">
        <v>141</v>
      </c>
    </row>
    <row r="2240" s="1" customFormat="1" ht="14.4" customHeight="1">
      <c r="B2240" s="37"/>
      <c r="C2240" s="198" t="s">
        <v>2124</v>
      </c>
      <c r="D2240" s="198" t="s">
        <v>143</v>
      </c>
      <c r="E2240" s="199" t="s">
        <v>2125</v>
      </c>
      <c r="F2240" s="200" t="s">
        <v>2126</v>
      </c>
      <c r="G2240" s="201" t="s">
        <v>237</v>
      </c>
      <c r="H2240" s="202">
        <v>24.706</v>
      </c>
      <c r="I2240" s="203"/>
      <c r="J2240" s="204">
        <f>ROUND(I2240*H2240,2)</f>
        <v>0</v>
      </c>
      <c r="K2240" s="200" t="s">
        <v>147</v>
      </c>
      <c r="L2240" s="42"/>
      <c r="M2240" s="205" t="s">
        <v>1</v>
      </c>
      <c r="N2240" s="206" t="s">
        <v>44</v>
      </c>
      <c r="O2240" s="78"/>
      <c r="P2240" s="207">
        <f>O2240*H2240</f>
        <v>0</v>
      </c>
      <c r="Q2240" s="207">
        <v>0</v>
      </c>
      <c r="R2240" s="207">
        <f>Q2240*H2240</f>
        <v>0</v>
      </c>
      <c r="S2240" s="207">
        <v>0</v>
      </c>
      <c r="T2240" s="208">
        <f>S2240*H2240</f>
        <v>0</v>
      </c>
      <c r="AR2240" s="16" t="s">
        <v>285</v>
      </c>
      <c r="AT2240" s="16" t="s">
        <v>143</v>
      </c>
      <c r="AU2240" s="16" t="s">
        <v>80</v>
      </c>
      <c r="AY2240" s="16" t="s">
        <v>141</v>
      </c>
      <c r="BE2240" s="209">
        <f>IF(N2240="základní",J2240,0)</f>
        <v>0</v>
      </c>
      <c r="BF2240" s="209">
        <f>IF(N2240="snížená",J2240,0)</f>
        <v>0</v>
      </c>
      <c r="BG2240" s="209">
        <f>IF(N2240="zákl. přenesená",J2240,0)</f>
        <v>0</v>
      </c>
      <c r="BH2240" s="209">
        <f>IF(N2240="sníž. přenesená",J2240,0)</f>
        <v>0</v>
      </c>
      <c r="BI2240" s="209">
        <f>IF(N2240="nulová",J2240,0)</f>
        <v>0</v>
      </c>
      <c r="BJ2240" s="16" t="s">
        <v>78</v>
      </c>
      <c r="BK2240" s="209">
        <f>ROUND(I2240*H2240,2)</f>
        <v>0</v>
      </c>
      <c r="BL2240" s="16" t="s">
        <v>285</v>
      </c>
      <c r="BM2240" s="16" t="s">
        <v>2127</v>
      </c>
    </row>
    <row r="2241" s="11" customFormat="1">
      <c r="B2241" s="210"/>
      <c r="C2241" s="211"/>
      <c r="D2241" s="212" t="s">
        <v>150</v>
      </c>
      <c r="E2241" s="213" t="s">
        <v>1</v>
      </c>
      <c r="F2241" s="214" t="s">
        <v>361</v>
      </c>
      <c r="G2241" s="211"/>
      <c r="H2241" s="213" t="s">
        <v>1</v>
      </c>
      <c r="I2241" s="215"/>
      <c r="J2241" s="211"/>
      <c r="K2241" s="211"/>
      <c r="L2241" s="216"/>
      <c r="M2241" s="217"/>
      <c r="N2241" s="218"/>
      <c r="O2241" s="218"/>
      <c r="P2241" s="218"/>
      <c r="Q2241" s="218"/>
      <c r="R2241" s="218"/>
      <c r="S2241" s="218"/>
      <c r="T2241" s="219"/>
      <c r="AT2241" s="220" t="s">
        <v>150</v>
      </c>
      <c r="AU2241" s="220" t="s">
        <v>80</v>
      </c>
      <c r="AV2241" s="11" t="s">
        <v>78</v>
      </c>
      <c r="AW2241" s="11" t="s">
        <v>35</v>
      </c>
      <c r="AX2241" s="11" t="s">
        <v>73</v>
      </c>
      <c r="AY2241" s="220" t="s">
        <v>141</v>
      </c>
    </row>
    <row r="2242" s="11" customFormat="1">
      <c r="B2242" s="210"/>
      <c r="C2242" s="211"/>
      <c r="D2242" s="212" t="s">
        <v>150</v>
      </c>
      <c r="E2242" s="213" t="s">
        <v>1</v>
      </c>
      <c r="F2242" s="214" t="s">
        <v>362</v>
      </c>
      <c r="G2242" s="211"/>
      <c r="H2242" s="213" t="s">
        <v>1</v>
      </c>
      <c r="I2242" s="215"/>
      <c r="J2242" s="211"/>
      <c r="K2242" s="211"/>
      <c r="L2242" s="216"/>
      <c r="M2242" s="217"/>
      <c r="N2242" s="218"/>
      <c r="O2242" s="218"/>
      <c r="P2242" s="218"/>
      <c r="Q2242" s="218"/>
      <c r="R2242" s="218"/>
      <c r="S2242" s="218"/>
      <c r="T2242" s="219"/>
      <c r="AT2242" s="220" t="s">
        <v>150</v>
      </c>
      <c r="AU2242" s="220" t="s">
        <v>80</v>
      </c>
      <c r="AV2242" s="11" t="s">
        <v>78</v>
      </c>
      <c r="AW2242" s="11" t="s">
        <v>35</v>
      </c>
      <c r="AX2242" s="11" t="s">
        <v>73</v>
      </c>
      <c r="AY2242" s="220" t="s">
        <v>141</v>
      </c>
    </row>
    <row r="2243" s="11" customFormat="1">
      <c r="B2243" s="210"/>
      <c r="C2243" s="211"/>
      <c r="D2243" s="212" t="s">
        <v>150</v>
      </c>
      <c r="E2243" s="213" t="s">
        <v>1</v>
      </c>
      <c r="F2243" s="214" t="s">
        <v>337</v>
      </c>
      <c r="G2243" s="211"/>
      <c r="H2243" s="213" t="s">
        <v>1</v>
      </c>
      <c r="I2243" s="215"/>
      <c r="J2243" s="211"/>
      <c r="K2243" s="211"/>
      <c r="L2243" s="216"/>
      <c r="M2243" s="217"/>
      <c r="N2243" s="218"/>
      <c r="O2243" s="218"/>
      <c r="P2243" s="218"/>
      <c r="Q2243" s="218"/>
      <c r="R2243" s="218"/>
      <c r="S2243" s="218"/>
      <c r="T2243" s="219"/>
      <c r="AT2243" s="220" t="s">
        <v>150</v>
      </c>
      <c r="AU2243" s="220" t="s">
        <v>80</v>
      </c>
      <c r="AV2243" s="11" t="s">
        <v>78</v>
      </c>
      <c r="AW2243" s="11" t="s">
        <v>35</v>
      </c>
      <c r="AX2243" s="11" t="s">
        <v>73</v>
      </c>
      <c r="AY2243" s="220" t="s">
        <v>141</v>
      </c>
    </row>
    <row r="2244" s="11" customFormat="1">
      <c r="B2244" s="210"/>
      <c r="C2244" s="211"/>
      <c r="D2244" s="212" t="s">
        <v>150</v>
      </c>
      <c r="E2244" s="213" t="s">
        <v>1</v>
      </c>
      <c r="F2244" s="214" t="s">
        <v>2128</v>
      </c>
      <c r="G2244" s="211"/>
      <c r="H2244" s="213" t="s">
        <v>1</v>
      </c>
      <c r="I2244" s="215"/>
      <c r="J2244" s="211"/>
      <c r="K2244" s="211"/>
      <c r="L2244" s="216"/>
      <c r="M2244" s="217"/>
      <c r="N2244" s="218"/>
      <c r="O2244" s="218"/>
      <c r="P2244" s="218"/>
      <c r="Q2244" s="218"/>
      <c r="R2244" s="218"/>
      <c r="S2244" s="218"/>
      <c r="T2244" s="219"/>
      <c r="AT2244" s="220" t="s">
        <v>150</v>
      </c>
      <c r="AU2244" s="220" t="s">
        <v>80</v>
      </c>
      <c r="AV2244" s="11" t="s">
        <v>78</v>
      </c>
      <c r="AW2244" s="11" t="s">
        <v>35</v>
      </c>
      <c r="AX2244" s="11" t="s">
        <v>73</v>
      </c>
      <c r="AY2244" s="220" t="s">
        <v>141</v>
      </c>
    </row>
    <row r="2245" s="12" customFormat="1">
      <c r="B2245" s="221"/>
      <c r="C2245" s="222"/>
      <c r="D2245" s="212" t="s">
        <v>150</v>
      </c>
      <c r="E2245" s="223" t="s">
        <v>1</v>
      </c>
      <c r="F2245" s="224" t="s">
        <v>2129</v>
      </c>
      <c r="G2245" s="222"/>
      <c r="H2245" s="225">
        <v>24.706</v>
      </c>
      <c r="I2245" s="226"/>
      <c r="J2245" s="222"/>
      <c r="K2245" s="222"/>
      <c r="L2245" s="227"/>
      <c r="M2245" s="228"/>
      <c r="N2245" s="229"/>
      <c r="O2245" s="229"/>
      <c r="P2245" s="229"/>
      <c r="Q2245" s="229"/>
      <c r="R2245" s="229"/>
      <c r="S2245" s="229"/>
      <c r="T2245" s="230"/>
      <c r="AT2245" s="231" t="s">
        <v>150</v>
      </c>
      <c r="AU2245" s="231" t="s">
        <v>80</v>
      </c>
      <c r="AV2245" s="12" t="s">
        <v>80</v>
      </c>
      <c r="AW2245" s="12" t="s">
        <v>35</v>
      </c>
      <c r="AX2245" s="12" t="s">
        <v>78</v>
      </c>
      <c r="AY2245" s="231" t="s">
        <v>141</v>
      </c>
    </row>
    <row r="2246" s="1" customFormat="1" ht="14.4" customHeight="1">
      <c r="B2246" s="37"/>
      <c r="C2246" s="198" t="s">
        <v>2130</v>
      </c>
      <c r="D2246" s="198" t="s">
        <v>143</v>
      </c>
      <c r="E2246" s="199" t="s">
        <v>2131</v>
      </c>
      <c r="F2246" s="200" t="s">
        <v>2132</v>
      </c>
      <c r="G2246" s="201" t="s">
        <v>237</v>
      </c>
      <c r="H2246" s="202">
        <v>1046.308</v>
      </c>
      <c r="I2246" s="203"/>
      <c r="J2246" s="204">
        <f>ROUND(I2246*H2246,2)</f>
        <v>0</v>
      </c>
      <c r="K2246" s="200" t="s">
        <v>147</v>
      </c>
      <c r="L2246" s="42"/>
      <c r="M2246" s="205" t="s">
        <v>1</v>
      </c>
      <c r="N2246" s="206" t="s">
        <v>44</v>
      </c>
      <c r="O2246" s="78"/>
      <c r="P2246" s="207">
        <f>O2246*H2246</f>
        <v>0</v>
      </c>
      <c r="Q2246" s="207">
        <v>0.001</v>
      </c>
      <c r="R2246" s="207">
        <f>Q2246*H2246</f>
        <v>1.046308</v>
      </c>
      <c r="S2246" s="207">
        <v>0.00031</v>
      </c>
      <c r="T2246" s="208">
        <f>S2246*H2246</f>
        <v>0.32435547999999997</v>
      </c>
      <c r="AR2246" s="16" t="s">
        <v>285</v>
      </c>
      <c r="AT2246" s="16" t="s">
        <v>143</v>
      </c>
      <c r="AU2246" s="16" t="s">
        <v>80</v>
      </c>
      <c r="AY2246" s="16" t="s">
        <v>141</v>
      </c>
      <c r="BE2246" s="209">
        <f>IF(N2246="základní",J2246,0)</f>
        <v>0</v>
      </c>
      <c r="BF2246" s="209">
        <f>IF(N2246="snížená",J2246,0)</f>
        <v>0</v>
      </c>
      <c r="BG2246" s="209">
        <f>IF(N2246="zákl. přenesená",J2246,0)</f>
        <v>0</v>
      </c>
      <c r="BH2246" s="209">
        <f>IF(N2246="sníž. přenesená",J2246,0)</f>
        <v>0</v>
      </c>
      <c r="BI2246" s="209">
        <f>IF(N2246="nulová",J2246,0)</f>
        <v>0</v>
      </c>
      <c r="BJ2246" s="16" t="s">
        <v>78</v>
      </c>
      <c r="BK2246" s="209">
        <f>ROUND(I2246*H2246,2)</f>
        <v>0</v>
      </c>
      <c r="BL2246" s="16" t="s">
        <v>285</v>
      </c>
      <c r="BM2246" s="16" t="s">
        <v>2133</v>
      </c>
    </row>
    <row r="2247" s="11" customFormat="1">
      <c r="B2247" s="210"/>
      <c r="C2247" s="211"/>
      <c r="D2247" s="212" t="s">
        <v>150</v>
      </c>
      <c r="E2247" s="213" t="s">
        <v>1</v>
      </c>
      <c r="F2247" s="214" t="s">
        <v>361</v>
      </c>
      <c r="G2247" s="211"/>
      <c r="H2247" s="213" t="s">
        <v>1</v>
      </c>
      <c r="I2247" s="215"/>
      <c r="J2247" s="211"/>
      <c r="K2247" s="211"/>
      <c r="L2247" s="216"/>
      <c r="M2247" s="217"/>
      <c r="N2247" s="218"/>
      <c r="O2247" s="218"/>
      <c r="P2247" s="218"/>
      <c r="Q2247" s="218"/>
      <c r="R2247" s="218"/>
      <c r="S2247" s="218"/>
      <c r="T2247" s="219"/>
      <c r="AT2247" s="220" t="s">
        <v>150</v>
      </c>
      <c r="AU2247" s="220" t="s">
        <v>80</v>
      </c>
      <c r="AV2247" s="11" t="s">
        <v>78</v>
      </c>
      <c r="AW2247" s="11" t="s">
        <v>35</v>
      </c>
      <c r="AX2247" s="11" t="s">
        <v>73</v>
      </c>
      <c r="AY2247" s="220" t="s">
        <v>141</v>
      </c>
    </row>
    <row r="2248" s="11" customFormat="1">
      <c r="B2248" s="210"/>
      <c r="C2248" s="211"/>
      <c r="D2248" s="212" t="s">
        <v>150</v>
      </c>
      <c r="E2248" s="213" t="s">
        <v>1</v>
      </c>
      <c r="F2248" s="214" t="s">
        <v>362</v>
      </c>
      <c r="G2248" s="211"/>
      <c r="H2248" s="213" t="s">
        <v>1</v>
      </c>
      <c r="I2248" s="215"/>
      <c r="J2248" s="211"/>
      <c r="K2248" s="211"/>
      <c r="L2248" s="216"/>
      <c r="M2248" s="217"/>
      <c r="N2248" s="218"/>
      <c r="O2248" s="218"/>
      <c r="P2248" s="218"/>
      <c r="Q2248" s="218"/>
      <c r="R2248" s="218"/>
      <c r="S2248" s="218"/>
      <c r="T2248" s="219"/>
      <c r="AT2248" s="220" t="s">
        <v>150</v>
      </c>
      <c r="AU2248" s="220" t="s">
        <v>80</v>
      </c>
      <c r="AV2248" s="11" t="s">
        <v>78</v>
      </c>
      <c r="AW2248" s="11" t="s">
        <v>35</v>
      </c>
      <c r="AX2248" s="11" t="s">
        <v>73</v>
      </c>
      <c r="AY2248" s="220" t="s">
        <v>141</v>
      </c>
    </row>
    <row r="2249" s="11" customFormat="1">
      <c r="B2249" s="210"/>
      <c r="C2249" s="211"/>
      <c r="D2249" s="212" t="s">
        <v>150</v>
      </c>
      <c r="E2249" s="213" t="s">
        <v>1</v>
      </c>
      <c r="F2249" s="214" t="s">
        <v>337</v>
      </c>
      <c r="G2249" s="211"/>
      <c r="H2249" s="213" t="s">
        <v>1</v>
      </c>
      <c r="I2249" s="215"/>
      <c r="J2249" s="211"/>
      <c r="K2249" s="211"/>
      <c r="L2249" s="216"/>
      <c r="M2249" s="217"/>
      <c r="N2249" s="218"/>
      <c r="O2249" s="218"/>
      <c r="P2249" s="218"/>
      <c r="Q2249" s="218"/>
      <c r="R2249" s="218"/>
      <c r="S2249" s="218"/>
      <c r="T2249" s="219"/>
      <c r="AT2249" s="220" t="s">
        <v>150</v>
      </c>
      <c r="AU2249" s="220" t="s">
        <v>80</v>
      </c>
      <c r="AV2249" s="11" t="s">
        <v>78</v>
      </c>
      <c r="AW2249" s="11" t="s">
        <v>35</v>
      </c>
      <c r="AX2249" s="11" t="s">
        <v>73</v>
      </c>
      <c r="AY2249" s="220" t="s">
        <v>141</v>
      </c>
    </row>
    <row r="2250" s="11" customFormat="1">
      <c r="B2250" s="210"/>
      <c r="C2250" s="211"/>
      <c r="D2250" s="212" t="s">
        <v>150</v>
      </c>
      <c r="E2250" s="213" t="s">
        <v>1</v>
      </c>
      <c r="F2250" s="214" t="s">
        <v>2134</v>
      </c>
      <c r="G2250" s="211"/>
      <c r="H2250" s="213" t="s">
        <v>1</v>
      </c>
      <c r="I2250" s="215"/>
      <c r="J2250" s="211"/>
      <c r="K2250" s="211"/>
      <c r="L2250" s="216"/>
      <c r="M2250" s="217"/>
      <c r="N2250" s="218"/>
      <c r="O2250" s="218"/>
      <c r="P2250" s="218"/>
      <c r="Q2250" s="218"/>
      <c r="R2250" s="218"/>
      <c r="S2250" s="218"/>
      <c r="T2250" s="219"/>
      <c r="AT2250" s="220" t="s">
        <v>150</v>
      </c>
      <c r="AU2250" s="220" t="s">
        <v>80</v>
      </c>
      <c r="AV2250" s="11" t="s">
        <v>78</v>
      </c>
      <c r="AW2250" s="11" t="s">
        <v>35</v>
      </c>
      <c r="AX2250" s="11" t="s">
        <v>73</v>
      </c>
      <c r="AY2250" s="220" t="s">
        <v>141</v>
      </c>
    </row>
    <row r="2251" s="12" customFormat="1">
      <c r="B2251" s="221"/>
      <c r="C2251" s="222"/>
      <c r="D2251" s="212" t="s">
        <v>150</v>
      </c>
      <c r="E2251" s="223" t="s">
        <v>1</v>
      </c>
      <c r="F2251" s="224" t="s">
        <v>364</v>
      </c>
      <c r="G2251" s="222"/>
      <c r="H2251" s="225">
        <v>245.70599999999999</v>
      </c>
      <c r="I2251" s="226"/>
      <c r="J2251" s="222"/>
      <c r="K2251" s="222"/>
      <c r="L2251" s="227"/>
      <c r="M2251" s="228"/>
      <c r="N2251" s="229"/>
      <c r="O2251" s="229"/>
      <c r="P2251" s="229"/>
      <c r="Q2251" s="229"/>
      <c r="R2251" s="229"/>
      <c r="S2251" s="229"/>
      <c r="T2251" s="230"/>
      <c r="AT2251" s="231" t="s">
        <v>150</v>
      </c>
      <c r="AU2251" s="231" t="s">
        <v>80</v>
      </c>
      <c r="AV2251" s="12" t="s">
        <v>80</v>
      </c>
      <c r="AW2251" s="12" t="s">
        <v>35</v>
      </c>
      <c r="AX2251" s="12" t="s">
        <v>73</v>
      </c>
      <c r="AY2251" s="231" t="s">
        <v>141</v>
      </c>
    </row>
    <row r="2252" s="14" customFormat="1">
      <c r="B2252" s="243"/>
      <c r="C2252" s="244"/>
      <c r="D2252" s="212" t="s">
        <v>150</v>
      </c>
      <c r="E2252" s="245" t="s">
        <v>1</v>
      </c>
      <c r="F2252" s="246" t="s">
        <v>164</v>
      </c>
      <c r="G2252" s="244"/>
      <c r="H2252" s="247">
        <v>245.70599999999999</v>
      </c>
      <c r="I2252" s="248"/>
      <c r="J2252" s="244"/>
      <c r="K2252" s="244"/>
      <c r="L2252" s="249"/>
      <c r="M2252" s="250"/>
      <c r="N2252" s="251"/>
      <c r="O2252" s="251"/>
      <c r="P2252" s="251"/>
      <c r="Q2252" s="251"/>
      <c r="R2252" s="251"/>
      <c r="S2252" s="251"/>
      <c r="T2252" s="252"/>
      <c r="AT2252" s="253" t="s">
        <v>150</v>
      </c>
      <c r="AU2252" s="253" t="s">
        <v>80</v>
      </c>
      <c r="AV2252" s="14" t="s">
        <v>165</v>
      </c>
      <c r="AW2252" s="14" t="s">
        <v>35</v>
      </c>
      <c r="AX2252" s="14" t="s">
        <v>73</v>
      </c>
      <c r="AY2252" s="253" t="s">
        <v>141</v>
      </c>
    </row>
    <row r="2253" s="11" customFormat="1">
      <c r="B2253" s="210"/>
      <c r="C2253" s="211"/>
      <c r="D2253" s="212" t="s">
        <v>150</v>
      </c>
      <c r="E2253" s="213" t="s">
        <v>1</v>
      </c>
      <c r="F2253" s="214" t="s">
        <v>216</v>
      </c>
      <c r="G2253" s="211"/>
      <c r="H2253" s="213" t="s">
        <v>1</v>
      </c>
      <c r="I2253" s="215"/>
      <c r="J2253" s="211"/>
      <c r="K2253" s="211"/>
      <c r="L2253" s="216"/>
      <c r="M2253" s="217"/>
      <c r="N2253" s="218"/>
      <c r="O2253" s="218"/>
      <c r="P2253" s="218"/>
      <c r="Q2253" s="218"/>
      <c r="R2253" s="218"/>
      <c r="S2253" s="218"/>
      <c r="T2253" s="219"/>
      <c r="AT2253" s="220" t="s">
        <v>150</v>
      </c>
      <c r="AU2253" s="220" t="s">
        <v>80</v>
      </c>
      <c r="AV2253" s="11" t="s">
        <v>78</v>
      </c>
      <c r="AW2253" s="11" t="s">
        <v>35</v>
      </c>
      <c r="AX2253" s="11" t="s">
        <v>73</v>
      </c>
      <c r="AY2253" s="220" t="s">
        <v>141</v>
      </c>
    </row>
    <row r="2254" s="12" customFormat="1">
      <c r="B2254" s="221"/>
      <c r="C2254" s="222"/>
      <c r="D2254" s="212" t="s">
        <v>150</v>
      </c>
      <c r="E2254" s="223" t="s">
        <v>1</v>
      </c>
      <c r="F2254" s="224" t="s">
        <v>2135</v>
      </c>
      <c r="G2254" s="222"/>
      <c r="H2254" s="225">
        <v>171.56299999999999</v>
      </c>
      <c r="I2254" s="226"/>
      <c r="J2254" s="222"/>
      <c r="K2254" s="222"/>
      <c r="L2254" s="227"/>
      <c r="M2254" s="228"/>
      <c r="N2254" s="229"/>
      <c r="O2254" s="229"/>
      <c r="P2254" s="229"/>
      <c r="Q2254" s="229"/>
      <c r="R2254" s="229"/>
      <c r="S2254" s="229"/>
      <c r="T2254" s="230"/>
      <c r="AT2254" s="231" t="s">
        <v>150</v>
      </c>
      <c r="AU2254" s="231" t="s">
        <v>80</v>
      </c>
      <c r="AV2254" s="12" t="s">
        <v>80</v>
      </c>
      <c r="AW2254" s="12" t="s">
        <v>35</v>
      </c>
      <c r="AX2254" s="12" t="s">
        <v>73</v>
      </c>
      <c r="AY2254" s="231" t="s">
        <v>141</v>
      </c>
    </row>
    <row r="2255" s="12" customFormat="1">
      <c r="B2255" s="221"/>
      <c r="C2255" s="222"/>
      <c r="D2255" s="212" t="s">
        <v>150</v>
      </c>
      <c r="E2255" s="223" t="s">
        <v>1</v>
      </c>
      <c r="F2255" s="224" t="s">
        <v>2136</v>
      </c>
      <c r="G2255" s="222"/>
      <c r="H2255" s="225">
        <v>53.200000000000003</v>
      </c>
      <c r="I2255" s="226"/>
      <c r="J2255" s="222"/>
      <c r="K2255" s="222"/>
      <c r="L2255" s="227"/>
      <c r="M2255" s="228"/>
      <c r="N2255" s="229"/>
      <c r="O2255" s="229"/>
      <c r="P2255" s="229"/>
      <c r="Q2255" s="229"/>
      <c r="R2255" s="229"/>
      <c r="S2255" s="229"/>
      <c r="T2255" s="230"/>
      <c r="AT2255" s="231" t="s">
        <v>150</v>
      </c>
      <c r="AU2255" s="231" t="s">
        <v>80</v>
      </c>
      <c r="AV2255" s="12" t="s">
        <v>80</v>
      </c>
      <c r="AW2255" s="12" t="s">
        <v>35</v>
      </c>
      <c r="AX2255" s="12" t="s">
        <v>73</v>
      </c>
      <c r="AY2255" s="231" t="s">
        <v>141</v>
      </c>
    </row>
    <row r="2256" s="12" customFormat="1">
      <c r="B2256" s="221"/>
      <c r="C2256" s="222"/>
      <c r="D2256" s="212" t="s">
        <v>150</v>
      </c>
      <c r="E2256" s="223" t="s">
        <v>1</v>
      </c>
      <c r="F2256" s="224" t="s">
        <v>2137</v>
      </c>
      <c r="G2256" s="222"/>
      <c r="H2256" s="225">
        <v>26.062999999999999</v>
      </c>
      <c r="I2256" s="226"/>
      <c r="J2256" s="222"/>
      <c r="K2256" s="222"/>
      <c r="L2256" s="227"/>
      <c r="M2256" s="228"/>
      <c r="N2256" s="229"/>
      <c r="O2256" s="229"/>
      <c r="P2256" s="229"/>
      <c r="Q2256" s="229"/>
      <c r="R2256" s="229"/>
      <c r="S2256" s="229"/>
      <c r="T2256" s="230"/>
      <c r="AT2256" s="231" t="s">
        <v>150</v>
      </c>
      <c r="AU2256" s="231" t="s">
        <v>80</v>
      </c>
      <c r="AV2256" s="12" t="s">
        <v>80</v>
      </c>
      <c r="AW2256" s="12" t="s">
        <v>35</v>
      </c>
      <c r="AX2256" s="12" t="s">
        <v>73</v>
      </c>
      <c r="AY2256" s="231" t="s">
        <v>141</v>
      </c>
    </row>
    <row r="2257" s="12" customFormat="1">
      <c r="B2257" s="221"/>
      <c r="C2257" s="222"/>
      <c r="D2257" s="212" t="s">
        <v>150</v>
      </c>
      <c r="E2257" s="223" t="s">
        <v>1</v>
      </c>
      <c r="F2257" s="224" t="s">
        <v>2138</v>
      </c>
      <c r="G2257" s="222"/>
      <c r="H2257" s="225">
        <v>9.9160000000000004</v>
      </c>
      <c r="I2257" s="226"/>
      <c r="J2257" s="222"/>
      <c r="K2257" s="222"/>
      <c r="L2257" s="227"/>
      <c r="M2257" s="228"/>
      <c r="N2257" s="229"/>
      <c r="O2257" s="229"/>
      <c r="P2257" s="229"/>
      <c r="Q2257" s="229"/>
      <c r="R2257" s="229"/>
      <c r="S2257" s="229"/>
      <c r="T2257" s="230"/>
      <c r="AT2257" s="231" t="s">
        <v>150</v>
      </c>
      <c r="AU2257" s="231" t="s">
        <v>80</v>
      </c>
      <c r="AV2257" s="12" t="s">
        <v>80</v>
      </c>
      <c r="AW2257" s="12" t="s">
        <v>35</v>
      </c>
      <c r="AX2257" s="12" t="s">
        <v>73</v>
      </c>
      <c r="AY2257" s="231" t="s">
        <v>141</v>
      </c>
    </row>
    <row r="2258" s="12" customFormat="1">
      <c r="B2258" s="221"/>
      <c r="C2258" s="222"/>
      <c r="D2258" s="212" t="s">
        <v>150</v>
      </c>
      <c r="E2258" s="223" t="s">
        <v>1</v>
      </c>
      <c r="F2258" s="224" t="s">
        <v>2139</v>
      </c>
      <c r="G2258" s="222"/>
      <c r="H2258" s="225">
        <v>8.2949999999999999</v>
      </c>
      <c r="I2258" s="226"/>
      <c r="J2258" s="222"/>
      <c r="K2258" s="222"/>
      <c r="L2258" s="227"/>
      <c r="M2258" s="228"/>
      <c r="N2258" s="229"/>
      <c r="O2258" s="229"/>
      <c r="P2258" s="229"/>
      <c r="Q2258" s="229"/>
      <c r="R2258" s="229"/>
      <c r="S2258" s="229"/>
      <c r="T2258" s="230"/>
      <c r="AT2258" s="231" t="s">
        <v>150</v>
      </c>
      <c r="AU2258" s="231" t="s">
        <v>80</v>
      </c>
      <c r="AV2258" s="12" t="s">
        <v>80</v>
      </c>
      <c r="AW2258" s="12" t="s">
        <v>35</v>
      </c>
      <c r="AX2258" s="12" t="s">
        <v>73</v>
      </c>
      <c r="AY2258" s="231" t="s">
        <v>141</v>
      </c>
    </row>
    <row r="2259" s="12" customFormat="1">
      <c r="B2259" s="221"/>
      <c r="C2259" s="222"/>
      <c r="D2259" s="212" t="s">
        <v>150</v>
      </c>
      <c r="E2259" s="223" t="s">
        <v>1</v>
      </c>
      <c r="F2259" s="224" t="s">
        <v>2140</v>
      </c>
      <c r="G2259" s="222"/>
      <c r="H2259" s="225">
        <v>25.279</v>
      </c>
      <c r="I2259" s="226"/>
      <c r="J2259" s="222"/>
      <c r="K2259" s="222"/>
      <c r="L2259" s="227"/>
      <c r="M2259" s="228"/>
      <c r="N2259" s="229"/>
      <c r="O2259" s="229"/>
      <c r="P2259" s="229"/>
      <c r="Q2259" s="229"/>
      <c r="R2259" s="229"/>
      <c r="S2259" s="229"/>
      <c r="T2259" s="230"/>
      <c r="AT2259" s="231" t="s">
        <v>150</v>
      </c>
      <c r="AU2259" s="231" t="s">
        <v>80</v>
      </c>
      <c r="AV2259" s="12" t="s">
        <v>80</v>
      </c>
      <c r="AW2259" s="12" t="s">
        <v>35</v>
      </c>
      <c r="AX2259" s="12" t="s">
        <v>73</v>
      </c>
      <c r="AY2259" s="231" t="s">
        <v>141</v>
      </c>
    </row>
    <row r="2260" s="12" customFormat="1">
      <c r="B2260" s="221"/>
      <c r="C2260" s="222"/>
      <c r="D2260" s="212" t="s">
        <v>150</v>
      </c>
      <c r="E2260" s="223" t="s">
        <v>1</v>
      </c>
      <c r="F2260" s="224" t="s">
        <v>2141</v>
      </c>
      <c r="G2260" s="222"/>
      <c r="H2260" s="225">
        <v>30.658000000000001</v>
      </c>
      <c r="I2260" s="226"/>
      <c r="J2260" s="222"/>
      <c r="K2260" s="222"/>
      <c r="L2260" s="227"/>
      <c r="M2260" s="228"/>
      <c r="N2260" s="229"/>
      <c r="O2260" s="229"/>
      <c r="P2260" s="229"/>
      <c r="Q2260" s="229"/>
      <c r="R2260" s="229"/>
      <c r="S2260" s="229"/>
      <c r="T2260" s="230"/>
      <c r="AT2260" s="231" t="s">
        <v>150</v>
      </c>
      <c r="AU2260" s="231" t="s">
        <v>80</v>
      </c>
      <c r="AV2260" s="12" t="s">
        <v>80</v>
      </c>
      <c r="AW2260" s="12" t="s">
        <v>35</v>
      </c>
      <c r="AX2260" s="12" t="s">
        <v>73</v>
      </c>
      <c r="AY2260" s="231" t="s">
        <v>141</v>
      </c>
    </row>
    <row r="2261" s="12" customFormat="1">
      <c r="B2261" s="221"/>
      <c r="C2261" s="222"/>
      <c r="D2261" s="212" t="s">
        <v>150</v>
      </c>
      <c r="E2261" s="223" t="s">
        <v>1</v>
      </c>
      <c r="F2261" s="224" t="s">
        <v>2142</v>
      </c>
      <c r="G2261" s="222"/>
      <c r="H2261" s="225">
        <v>34.780999999999999</v>
      </c>
      <c r="I2261" s="226"/>
      <c r="J2261" s="222"/>
      <c r="K2261" s="222"/>
      <c r="L2261" s="227"/>
      <c r="M2261" s="228"/>
      <c r="N2261" s="229"/>
      <c r="O2261" s="229"/>
      <c r="P2261" s="229"/>
      <c r="Q2261" s="229"/>
      <c r="R2261" s="229"/>
      <c r="S2261" s="229"/>
      <c r="T2261" s="230"/>
      <c r="AT2261" s="231" t="s">
        <v>150</v>
      </c>
      <c r="AU2261" s="231" t="s">
        <v>80</v>
      </c>
      <c r="AV2261" s="12" t="s">
        <v>80</v>
      </c>
      <c r="AW2261" s="12" t="s">
        <v>35</v>
      </c>
      <c r="AX2261" s="12" t="s">
        <v>73</v>
      </c>
      <c r="AY2261" s="231" t="s">
        <v>141</v>
      </c>
    </row>
    <row r="2262" s="12" customFormat="1">
      <c r="B2262" s="221"/>
      <c r="C2262" s="222"/>
      <c r="D2262" s="212" t="s">
        <v>150</v>
      </c>
      <c r="E2262" s="223" t="s">
        <v>1</v>
      </c>
      <c r="F2262" s="224" t="s">
        <v>2143</v>
      </c>
      <c r="G2262" s="222"/>
      <c r="H2262" s="225">
        <v>35.159999999999997</v>
      </c>
      <c r="I2262" s="226"/>
      <c r="J2262" s="222"/>
      <c r="K2262" s="222"/>
      <c r="L2262" s="227"/>
      <c r="M2262" s="228"/>
      <c r="N2262" s="229"/>
      <c r="O2262" s="229"/>
      <c r="P2262" s="229"/>
      <c r="Q2262" s="229"/>
      <c r="R2262" s="229"/>
      <c r="S2262" s="229"/>
      <c r="T2262" s="230"/>
      <c r="AT2262" s="231" t="s">
        <v>150</v>
      </c>
      <c r="AU2262" s="231" t="s">
        <v>80</v>
      </c>
      <c r="AV2262" s="12" t="s">
        <v>80</v>
      </c>
      <c r="AW2262" s="12" t="s">
        <v>35</v>
      </c>
      <c r="AX2262" s="12" t="s">
        <v>73</v>
      </c>
      <c r="AY2262" s="231" t="s">
        <v>141</v>
      </c>
    </row>
    <row r="2263" s="12" customFormat="1">
      <c r="B2263" s="221"/>
      <c r="C2263" s="222"/>
      <c r="D2263" s="212" t="s">
        <v>150</v>
      </c>
      <c r="E2263" s="223" t="s">
        <v>1</v>
      </c>
      <c r="F2263" s="224" t="s">
        <v>420</v>
      </c>
      <c r="G2263" s="222"/>
      <c r="H2263" s="225">
        <v>-4.4000000000000004</v>
      </c>
      <c r="I2263" s="226"/>
      <c r="J2263" s="222"/>
      <c r="K2263" s="222"/>
      <c r="L2263" s="227"/>
      <c r="M2263" s="228"/>
      <c r="N2263" s="229"/>
      <c r="O2263" s="229"/>
      <c r="P2263" s="229"/>
      <c r="Q2263" s="229"/>
      <c r="R2263" s="229"/>
      <c r="S2263" s="229"/>
      <c r="T2263" s="230"/>
      <c r="AT2263" s="231" t="s">
        <v>150</v>
      </c>
      <c r="AU2263" s="231" t="s">
        <v>80</v>
      </c>
      <c r="AV2263" s="12" t="s">
        <v>80</v>
      </c>
      <c r="AW2263" s="12" t="s">
        <v>35</v>
      </c>
      <c r="AX2263" s="12" t="s">
        <v>73</v>
      </c>
      <c r="AY2263" s="231" t="s">
        <v>141</v>
      </c>
    </row>
    <row r="2264" s="12" customFormat="1">
      <c r="B2264" s="221"/>
      <c r="C2264" s="222"/>
      <c r="D2264" s="212" t="s">
        <v>150</v>
      </c>
      <c r="E2264" s="223" t="s">
        <v>1</v>
      </c>
      <c r="F2264" s="224" t="s">
        <v>2144</v>
      </c>
      <c r="G2264" s="222"/>
      <c r="H2264" s="225">
        <v>67.929000000000002</v>
      </c>
      <c r="I2264" s="226"/>
      <c r="J2264" s="222"/>
      <c r="K2264" s="222"/>
      <c r="L2264" s="227"/>
      <c r="M2264" s="228"/>
      <c r="N2264" s="229"/>
      <c r="O2264" s="229"/>
      <c r="P2264" s="229"/>
      <c r="Q2264" s="229"/>
      <c r="R2264" s="229"/>
      <c r="S2264" s="229"/>
      <c r="T2264" s="230"/>
      <c r="AT2264" s="231" t="s">
        <v>150</v>
      </c>
      <c r="AU2264" s="231" t="s">
        <v>80</v>
      </c>
      <c r="AV2264" s="12" t="s">
        <v>80</v>
      </c>
      <c r="AW2264" s="12" t="s">
        <v>35</v>
      </c>
      <c r="AX2264" s="12" t="s">
        <v>73</v>
      </c>
      <c r="AY2264" s="231" t="s">
        <v>141</v>
      </c>
    </row>
    <row r="2265" s="12" customFormat="1">
      <c r="B2265" s="221"/>
      <c r="C2265" s="222"/>
      <c r="D2265" s="212" t="s">
        <v>150</v>
      </c>
      <c r="E2265" s="223" t="s">
        <v>1</v>
      </c>
      <c r="F2265" s="224" t="s">
        <v>2145</v>
      </c>
      <c r="G2265" s="222"/>
      <c r="H2265" s="225">
        <v>68.552999999999997</v>
      </c>
      <c r="I2265" s="226"/>
      <c r="J2265" s="222"/>
      <c r="K2265" s="222"/>
      <c r="L2265" s="227"/>
      <c r="M2265" s="228"/>
      <c r="N2265" s="229"/>
      <c r="O2265" s="229"/>
      <c r="P2265" s="229"/>
      <c r="Q2265" s="229"/>
      <c r="R2265" s="229"/>
      <c r="S2265" s="229"/>
      <c r="T2265" s="230"/>
      <c r="AT2265" s="231" t="s">
        <v>150</v>
      </c>
      <c r="AU2265" s="231" t="s">
        <v>80</v>
      </c>
      <c r="AV2265" s="12" t="s">
        <v>80</v>
      </c>
      <c r="AW2265" s="12" t="s">
        <v>35</v>
      </c>
      <c r="AX2265" s="12" t="s">
        <v>73</v>
      </c>
      <c r="AY2265" s="231" t="s">
        <v>141</v>
      </c>
    </row>
    <row r="2266" s="12" customFormat="1">
      <c r="B2266" s="221"/>
      <c r="C2266" s="222"/>
      <c r="D2266" s="212" t="s">
        <v>150</v>
      </c>
      <c r="E2266" s="223" t="s">
        <v>1</v>
      </c>
      <c r="F2266" s="224" t="s">
        <v>2146</v>
      </c>
      <c r="G2266" s="222"/>
      <c r="H2266" s="225">
        <v>84.495000000000005</v>
      </c>
      <c r="I2266" s="226"/>
      <c r="J2266" s="222"/>
      <c r="K2266" s="222"/>
      <c r="L2266" s="227"/>
      <c r="M2266" s="228"/>
      <c r="N2266" s="229"/>
      <c r="O2266" s="229"/>
      <c r="P2266" s="229"/>
      <c r="Q2266" s="229"/>
      <c r="R2266" s="229"/>
      <c r="S2266" s="229"/>
      <c r="T2266" s="230"/>
      <c r="AT2266" s="231" t="s">
        <v>150</v>
      </c>
      <c r="AU2266" s="231" t="s">
        <v>80</v>
      </c>
      <c r="AV2266" s="12" t="s">
        <v>80</v>
      </c>
      <c r="AW2266" s="12" t="s">
        <v>35</v>
      </c>
      <c r="AX2266" s="12" t="s">
        <v>73</v>
      </c>
      <c r="AY2266" s="231" t="s">
        <v>141</v>
      </c>
    </row>
    <row r="2267" s="12" customFormat="1">
      <c r="B2267" s="221"/>
      <c r="C2267" s="222"/>
      <c r="D2267" s="212" t="s">
        <v>150</v>
      </c>
      <c r="E2267" s="223" t="s">
        <v>1</v>
      </c>
      <c r="F2267" s="224" t="s">
        <v>2147</v>
      </c>
      <c r="G2267" s="222"/>
      <c r="H2267" s="225">
        <v>144.34200000000001</v>
      </c>
      <c r="I2267" s="226"/>
      <c r="J2267" s="222"/>
      <c r="K2267" s="222"/>
      <c r="L2267" s="227"/>
      <c r="M2267" s="228"/>
      <c r="N2267" s="229"/>
      <c r="O2267" s="229"/>
      <c r="P2267" s="229"/>
      <c r="Q2267" s="229"/>
      <c r="R2267" s="229"/>
      <c r="S2267" s="229"/>
      <c r="T2267" s="230"/>
      <c r="AT2267" s="231" t="s">
        <v>150</v>
      </c>
      <c r="AU2267" s="231" t="s">
        <v>80</v>
      </c>
      <c r="AV2267" s="12" t="s">
        <v>80</v>
      </c>
      <c r="AW2267" s="12" t="s">
        <v>35</v>
      </c>
      <c r="AX2267" s="12" t="s">
        <v>73</v>
      </c>
      <c r="AY2267" s="231" t="s">
        <v>141</v>
      </c>
    </row>
    <row r="2268" s="12" customFormat="1">
      <c r="B2268" s="221"/>
      <c r="C2268" s="222"/>
      <c r="D2268" s="212" t="s">
        <v>150</v>
      </c>
      <c r="E2268" s="223" t="s">
        <v>1</v>
      </c>
      <c r="F2268" s="224" t="s">
        <v>2148</v>
      </c>
      <c r="G2268" s="222"/>
      <c r="H2268" s="225">
        <v>60.607999999999997</v>
      </c>
      <c r="I2268" s="226"/>
      <c r="J2268" s="222"/>
      <c r="K2268" s="222"/>
      <c r="L2268" s="227"/>
      <c r="M2268" s="228"/>
      <c r="N2268" s="229"/>
      <c r="O2268" s="229"/>
      <c r="P2268" s="229"/>
      <c r="Q2268" s="229"/>
      <c r="R2268" s="229"/>
      <c r="S2268" s="229"/>
      <c r="T2268" s="230"/>
      <c r="AT2268" s="231" t="s">
        <v>150</v>
      </c>
      <c r="AU2268" s="231" t="s">
        <v>80</v>
      </c>
      <c r="AV2268" s="12" t="s">
        <v>80</v>
      </c>
      <c r="AW2268" s="12" t="s">
        <v>35</v>
      </c>
      <c r="AX2268" s="12" t="s">
        <v>73</v>
      </c>
      <c r="AY2268" s="231" t="s">
        <v>141</v>
      </c>
    </row>
    <row r="2269" s="12" customFormat="1">
      <c r="B2269" s="221"/>
      <c r="C2269" s="222"/>
      <c r="D2269" s="212" t="s">
        <v>150</v>
      </c>
      <c r="E2269" s="223" t="s">
        <v>1</v>
      </c>
      <c r="F2269" s="224" t="s">
        <v>2149</v>
      </c>
      <c r="G2269" s="222"/>
      <c r="H2269" s="225">
        <v>-15.84</v>
      </c>
      <c r="I2269" s="226"/>
      <c r="J2269" s="222"/>
      <c r="K2269" s="222"/>
      <c r="L2269" s="227"/>
      <c r="M2269" s="228"/>
      <c r="N2269" s="229"/>
      <c r="O2269" s="229"/>
      <c r="P2269" s="229"/>
      <c r="Q2269" s="229"/>
      <c r="R2269" s="229"/>
      <c r="S2269" s="229"/>
      <c r="T2269" s="230"/>
      <c r="AT2269" s="231" t="s">
        <v>150</v>
      </c>
      <c r="AU2269" s="231" t="s">
        <v>80</v>
      </c>
      <c r="AV2269" s="12" t="s">
        <v>80</v>
      </c>
      <c r="AW2269" s="12" t="s">
        <v>35</v>
      </c>
      <c r="AX2269" s="12" t="s">
        <v>73</v>
      </c>
      <c r="AY2269" s="231" t="s">
        <v>141</v>
      </c>
    </row>
    <row r="2270" s="14" customFormat="1">
      <c r="B2270" s="243"/>
      <c r="C2270" s="244"/>
      <c r="D2270" s="212" t="s">
        <v>150</v>
      </c>
      <c r="E2270" s="245" t="s">
        <v>1</v>
      </c>
      <c r="F2270" s="246" t="s">
        <v>164</v>
      </c>
      <c r="G2270" s="244"/>
      <c r="H2270" s="247">
        <v>800.60199999999998</v>
      </c>
      <c r="I2270" s="248"/>
      <c r="J2270" s="244"/>
      <c r="K2270" s="244"/>
      <c r="L2270" s="249"/>
      <c r="M2270" s="250"/>
      <c r="N2270" s="251"/>
      <c r="O2270" s="251"/>
      <c r="P2270" s="251"/>
      <c r="Q2270" s="251"/>
      <c r="R2270" s="251"/>
      <c r="S2270" s="251"/>
      <c r="T2270" s="252"/>
      <c r="AT2270" s="253" t="s">
        <v>150</v>
      </c>
      <c r="AU2270" s="253" t="s">
        <v>80</v>
      </c>
      <c r="AV2270" s="14" t="s">
        <v>165</v>
      </c>
      <c r="AW2270" s="14" t="s">
        <v>35</v>
      </c>
      <c r="AX2270" s="14" t="s">
        <v>73</v>
      </c>
      <c r="AY2270" s="253" t="s">
        <v>141</v>
      </c>
    </row>
    <row r="2271" s="13" customFormat="1">
      <c r="B2271" s="232"/>
      <c r="C2271" s="233"/>
      <c r="D2271" s="212" t="s">
        <v>150</v>
      </c>
      <c r="E2271" s="234" t="s">
        <v>1</v>
      </c>
      <c r="F2271" s="235" t="s">
        <v>391</v>
      </c>
      <c r="G2271" s="233"/>
      <c r="H2271" s="236">
        <v>1046.308</v>
      </c>
      <c r="I2271" s="237"/>
      <c r="J2271" s="233"/>
      <c r="K2271" s="233"/>
      <c r="L2271" s="238"/>
      <c r="M2271" s="239"/>
      <c r="N2271" s="240"/>
      <c r="O2271" s="240"/>
      <c r="P2271" s="240"/>
      <c r="Q2271" s="240"/>
      <c r="R2271" s="240"/>
      <c r="S2271" s="240"/>
      <c r="T2271" s="241"/>
      <c r="AT2271" s="242" t="s">
        <v>150</v>
      </c>
      <c r="AU2271" s="242" t="s">
        <v>80</v>
      </c>
      <c r="AV2271" s="13" t="s">
        <v>148</v>
      </c>
      <c r="AW2271" s="13" t="s">
        <v>35</v>
      </c>
      <c r="AX2271" s="13" t="s">
        <v>78</v>
      </c>
      <c r="AY2271" s="242" t="s">
        <v>141</v>
      </c>
    </row>
    <row r="2272" s="1" customFormat="1" ht="14.4" customHeight="1">
      <c r="B2272" s="37"/>
      <c r="C2272" s="198" t="s">
        <v>2150</v>
      </c>
      <c r="D2272" s="198" t="s">
        <v>143</v>
      </c>
      <c r="E2272" s="199" t="s">
        <v>2151</v>
      </c>
      <c r="F2272" s="200" t="s">
        <v>2152</v>
      </c>
      <c r="G2272" s="201" t="s">
        <v>237</v>
      </c>
      <c r="H2272" s="202">
        <v>223.19999999999999</v>
      </c>
      <c r="I2272" s="203"/>
      <c r="J2272" s="204">
        <f>ROUND(I2272*H2272,2)</f>
        <v>0</v>
      </c>
      <c r="K2272" s="200" t="s">
        <v>147</v>
      </c>
      <c r="L2272" s="42"/>
      <c r="M2272" s="205" t="s">
        <v>1</v>
      </c>
      <c r="N2272" s="206" t="s">
        <v>44</v>
      </c>
      <c r="O2272" s="78"/>
      <c r="P2272" s="207">
        <f>O2272*H2272</f>
        <v>0</v>
      </c>
      <c r="Q2272" s="207">
        <v>0</v>
      </c>
      <c r="R2272" s="207">
        <f>Q2272*H2272</f>
        <v>0</v>
      </c>
      <c r="S2272" s="207">
        <v>0</v>
      </c>
      <c r="T2272" s="208">
        <f>S2272*H2272</f>
        <v>0</v>
      </c>
      <c r="AR2272" s="16" t="s">
        <v>285</v>
      </c>
      <c r="AT2272" s="16" t="s">
        <v>143</v>
      </c>
      <c r="AU2272" s="16" t="s">
        <v>80</v>
      </c>
      <c r="AY2272" s="16" t="s">
        <v>141</v>
      </c>
      <c r="BE2272" s="209">
        <f>IF(N2272="základní",J2272,0)</f>
        <v>0</v>
      </c>
      <c r="BF2272" s="209">
        <f>IF(N2272="snížená",J2272,0)</f>
        <v>0</v>
      </c>
      <c r="BG2272" s="209">
        <f>IF(N2272="zákl. přenesená",J2272,0)</f>
        <v>0</v>
      </c>
      <c r="BH2272" s="209">
        <f>IF(N2272="sníž. přenesená",J2272,0)</f>
        <v>0</v>
      </c>
      <c r="BI2272" s="209">
        <f>IF(N2272="nulová",J2272,0)</f>
        <v>0</v>
      </c>
      <c r="BJ2272" s="16" t="s">
        <v>78</v>
      </c>
      <c r="BK2272" s="209">
        <f>ROUND(I2272*H2272,2)</f>
        <v>0</v>
      </c>
      <c r="BL2272" s="16" t="s">
        <v>285</v>
      </c>
      <c r="BM2272" s="16" t="s">
        <v>2153</v>
      </c>
    </row>
    <row r="2273" s="11" customFormat="1">
      <c r="B2273" s="210"/>
      <c r="C2273" s="211"/>
      <c r="D2273" s="212" t="s">
        <v>150</v>
      </c>
      <c r="E2273" s="213" t="s">
        <v>1</v>
      </c>
      <c r="F2273" s="214" t="s">
        <v>151</v>
      </c>
      <c r="G2273" s="211"/>
      <c r="H2273" s="213" t="s">
        <v>1</v>
      </c>
      <c r="I2273" s="215"/>
      <c r="J2273" s="211"/>
      <c r="K2273" s="211"/>
      <c r="L2273" s="216"/>
      <c r="M2273" s="217"/>
      <c r="N2273" s="218"/>
      <c r="O2273" s="218"/>
      <c r="P2273" s="218"/>
      <c r="Q2273" s="218"/>
      <c r="R2273" s="218"/>
      <c r="S2273" s="218"/>
      <c r="T2273" s="219"/>
      <c r="AT2273" s="220" t="s">
        <v>150</v>
      </c>
      <c r="AU2273" s="220" t="s">
        <v>80</v>
      </c>
      <c r="AV2273" s="11" t="s">
        <v>78</v>
      </c>
      <c r="AW2273" s="11" t="s">
        <v>35</v>
      </c>
      <c r="AX2273" s="11" t="s">
        <v>73</v>
      </c>
      <c r="AY2273" s="220" t="s">
        <v>141</v>
      </c>
    </row>
    <row r="2274" s="11" customFormat="1">
      <c r="B2274" s="210"/>
      <c r="C2274" s="211"/>
      <c r="D2274" s="212" t="s">
        <v>150</v>
      </c>
      <c r="E2274" s="213" t="s">
        <v>1</v>
      </c>
      <c r="F2274" s="214" t="s">
        <v>152</v>
      </c>
      <c r="G2274" s="211"/>
      <c r="H2274" s="213" t="s">
        <v>1</v>
      </c>
      <c r="I2274" s="215"/>
      <c r="J2274" s="211"/>
      <c r="K2274" s="211"/>
      <c r="L2274" s="216"/>
      <c r="M2274" s="217"/>
      <c r="N2274" s="218"/>
      <c r="O2274" s="218"/>
      <c r="P2274" s="218"/>
      <c r="Q2274" s="218"/>
      <c r="R2274" s="218"/>
      <c r="S2274" s="218"/>
      <c r="T2274" s="219"/>
      <c r="AT2274" s="220" t="s">
        <v>150</v>
      </c>
      <c r="AU2274" s="220" t="s">
        <v>80</v>
      </c>
      <c r="AV2274" s="11" t="s">
        <v>78</v>
      </c>
      <c r="AW2274" s="11" t="s">
        <v>35</v>
      </c>
      <c r="AX2274" s="11" t="s">
        <v>73</v>
      </c>
      <c r="AY2274" s="220" t="s">
        <v>141</v>
      </c>
    </row>
    <row r="2275" s="12" customFormat="1">
      <c r="B2275" s="221"/>
      <c r="C2275" s="222"/>
      <c r="D2275" s="212" t="s">
        <v>150</v>
      </c>
      <c r="E2275" s="223" t="s">
        <v>1</v>
      </c>
      <c r="F2275" s="224" t="s">
        <v>2154</v>
      </c>
      <c r="G2275" s="222"/>
      <c r="H2275" s="225">
        <v>7.5</v>
      </c>
      <c r="I2275" s="226"/>
      <c r="J2275" s="222"/>
      <c r="K2275" s="222"/>
      <c r="L2275" s="227"/>
      <c r="M2275" s="228"/>
      <c r="N2275" s="229"/>
      <c r="O2275" s="229"/>
      <c r="P2275" s="229"/>
      <c r="Q2275" s="229"/>
      <c r="R2275" s="229"/>
      <c r="S2275" s="229"/>
      <c r="T2275" s="230"/>
      <c r="AT2275" s="231" t="s">
        <v>150</v>
      </c>
      <c r="AU2275" s="231" t="s">
        <v>80</v>
      </c>
      <c r="AV2275" s="12" t="s">
        <v>80</v>
      </c>
      <c r="AW2275" s="12" t="s">
        <v>35</v>
      </c>
      <c r="AX2275" s="12" t="s">
        <v>73</v>
      </c>
      <c r="AY2275" s="231" t="s">
        <v>141</v>
      </c>
    </row>
    <row r="2276" s="11" customFormat="1">
      <c r="B2276" s="210"/>
      <c r="C2276" s="211"/>
      <c r="D2276" s="212" t="s">
        <v>150</v>
      </c>
      <c r="E2276" s="213" t="s">
        <v>1</v>
      </c>
      <c r="F2276" s="214" t="s">
        <v>216</v>
      </c>
      <c r="G2276" s="211"/>
      <c r="H2276" s="213" t="s">
        <v>1</v>
      </c>
      <c r="I2276" s="215"/>
      <c r="J2276" s="211"/>
      <c r="K2276" s="211"/>
      <c r="L2276" s="216"/>
      <c r="M2276" s="217"/>
      <c r="N2276" s="218"/>
      <c r="O2276" s="218"/>
      <c r="P2276" s="218"/>
      <c r="Q2276" s="218"/>
      <c r="R2276" s="218"/>
      <c r="S2276" s="218"/>
      <c r="T2276" s="219"/>
      <c r="AT2276" s="220" t="s">
        <v>150</v>
      </c>
      <c r="AU2276" s="220" t="s">
        <v>80</v>
      </c>
      <c r="AV2276" s="11" t="s">
        <v>78</v>
      </c>
      <c r="AW2276" s="11" t="s">
        <v>35</v>
      </c>
      <c r="AX2276" s="11" t="s">
        <v>73</v>
      </c>
      <c r="AY2276" s="220" t="s">
        <v>141</v>
      </c>
    </row>
    <row r="2277" s="12" customFormat="1">
      <c r="B2277" s="221"/>
      <c r="C2277" s="222"/>
      <c r="D2277" s="212" t="s">
        <v>150</v>
      </c>
      <c r="E2277" s="223" t="s">
        <v>1</v>
      </c>
      <c r="F2277" s="224" t="s">
        <v>2136</v>
      </c>
      <c r="G2277" s="222"/>
      <c r="H2277" s="225">
        <v>53.200000000000003</v>
      </c>
      <c r="I2277" s="226"/>
      <c r="J2277" s="222"/>
      <c r="K2277" s="222"/>
      <c r="L2277" s="227"/>
      <c r="M2277" s="228"/>
      <c r="N2277" s="229"/>
      <c r="O2277" s="229"/>
      <c r="P2277" s="229"/>
      <c r="Q2277" s="229"/>
      <c r="R2277" s="229"/>
      <c r="S2277" s="229"/>
      <c r="T2277" s="230"/>
      <c r="AT2277" s="231" t="s">
        <v>150</v>
      </c>
      <c r="AU2277" s="231" t="s">
        <v>80</v>
      </c>
      <c r="AV2277" s="12" t="s">
        <v>80</v>
      </c>
      <c r="AW2277" s="12" t="s">
        <v>35</v>
      </c>
      <c r="AX2277" s="12" t="s">
        <v>73</v>
      </c>
      <c r="AY2277" s="231" t="s">
        <v>141</v>
      </c>
    </row>
    <row r="2278" s="12" customFormat="1">
      <c r="B2278" s="221"/>
      <c r="C2278" s="222"/>
      <c r="D2278" s="212" t="s">
        <v>150</v>
      </c>
      <c r="E2278" s="223" t="s">
        <v>1</v>
      </c>
      <c r="F2278" s="224" t="s">
        <v>340</v>
      </c>
      <c r="G2278" s="222"/>
      <c r="H2278" s="225">
        <v>8.6999999999999993</v>
      </c>
      <c r="I2278" s="226"/>
      <c r="J2278" s="222"/>
      <c r="K2278" s="222"/>
      <c r="L2278" s="227"/>
      <c r="M2278" s="228"/>
      <c r="N2278" s="229"/>
      <c r="O2278" s="229"/>
      <c r="P2278" s="229"/>
      <c r="Q2278" s="229"/>
      <c r="R2278" s="229"/>
      <c r="S2278" s="229"/>
      <c r="T2278" s="230"/>
      <c r="AT2278" s="231" t="s">
        <v>150</v>
      </c>
      <c r="AU2278" s="231" t="s">
        <v>80</v>
      </c>
      <c r="AV2278" s="12" t="s">
        <v>80</v>
      </c>
      <c r="AW2278" s="12" t="s">
        <v>35</v>
      </c>
      <c r="AX2278" s="12" t="s">
        <v>73</v>
      </c>
      <c r="AY2278" s="231" t="s">
        <v>141</v>
      </c>
    </row>
    <row r="2279" s="12" customFormat="1">
      <c r="B2279" s="221"/>
      <c r="C2279" s="222"/>
      <c r="D2279" s="212" t="s">
        <v>150</v>
      </c>
      <c r="E2279" s="223" t="s">
        <v>1</v>
      </c>
      <c r="F2279" s="224" t="s">
        <v>341</v>
      </c>
      <c r="G2279" s="222"/>
      <c r="H2279" s="225">
        <v>3</v>
      </c>
      <c r="I2279" s="226"/>
      <c r="J2279" s="222"/>
      <c r="K2279" s="222"/>
      <c r="L2279" s="227"/>
      <c r="M2279" s="228"/>
      <c r="N2279" s="229"/>
      <c r="O2279" s="229"/>
      <c r="P2279" s="229"/>
      <c r="Q2279" s="229"/>
      <c r="R2279" s="229"/>
      <c r="S2279" s="229"/>
      <c r="T2279" s="230"/>
      <c r="AT2279" s="231" t="s">
        <v>150</v>
      </c>
      <c r="AU2279" s="231" t="s">
        <v>80</v>
      </c>
      <c r="AV2279" s="12" t="s">
        <v>80</v>
      </c>
      <c r="AW2279" s="12" t="s">
        <v>35</v>
      </c>
      <c r="AX2279" s="12" t="s">
        <v>73</v>
      </c>
      <c r="AY2279" s="231" t="s">
        <v>141</v>
      </c>
    </row>
    <row r="2280" s="12" customFormat="1">
      <c r="B2280" s="221"/>
      <c r="C2280" s="222"/>
      <c r="D2280" s="212" t="s">
        <v>150</v>
      </c>
      <c r="E2280" s="223" t="s">
        <v>1</v>
      </c>
      <c r="F2280" s="224" t="s">
        <v>342</v>
      </c>
      <c r="G2280" s="222"/>
      <c r="H2280" s="225">
        <v>4.2000000000000002</v>
      </c>
      <c r="I2280" s="226"/>
      <c r="J2280" s="222"/>
      <c r="K2280" s="222"/>
      <c r="L2280" s="227"/>
      <c r="M2280" s="228"/>
      <c r="N2280" s="229"/>
      <c r="O2280" s="229"/>
      <c r="P2280" s="229"/>
      <c r="Q2280" s="229"/>
      <c r="R2280" s="229"/>
      <c r="S2280" s="229"/>
      <c r="T2280" s="230"/>
      <c r="AT2280" s="231" t="s">
        <v>150</v>
      </c>
      <c r="AU2280" s="231" t="s">
        <v>80</v>
      </c>
      <c r="AV2280" s="12" t="s">
        <v>80</v>
      </c>
      <c r="AW2280" s="12" t="s">
        <v>35</v>
      </c>
      <c r="AX2280" s="12" t="s">
        <v>73</v>
      </c>
      <c r="AY2280" s="231" t="s">
        <v>141</v>
      </c>
    </row>
    <row r="2281" s="12" customFormat="1">
      <c r="B2281" s="221"/>
      <c r="C2281" s="222"/>
      <c r="D2281" s="212" t="s">
        <v>150</v>
      </c>
      <c r="E2281" s="223" t="s">
        <v>1</v>
      </c>
      <c r="F2281" s="224" t="s">
        <v>343</v>
      </c>
      <c r="G2281" s="222"/>
      <c r="H2281" s="225">
        <v>7.5</v>
      </c>
      <c r="I2281" s="226"/>
      <c r="J2281" s="222"/>
      <c r="K2281" s="222"/>
      <c r="L2281" s="227"/>
      <c r="M2281" s="228"/>
      <c r="N2281" s="229"/>
      <c r="O2281" s="229"/>
      <c r="P2281" s="229"/>
      <c r="Q2281" s="229"/>
      <c r="R2281" s="229"/>
      <c r="S2281" s="229"/>
      <c r="T2281" s="230"/>
      <c r="AT2281" s="231" t="s">
        <v>150</v>
      </c>
      <c r="AU2281" s="231" t="s">
        <v>80</v>
      </c>
      <c r="AV2281" s="12" t="s">
        <v>80</v>
      </c>
      <c r="AW2281" s="12" t="s">
        <v>35</v>
      </c>
      <c r="AX2281" s="12" t="s">
        <v>73</v>
      </c>
      <c r="AY2281" s="231" t="s">
        <v>141</v>
      </c>
    </row>
    <row r="2282" s="12" customFormat="1">
      <c r="B2282" s="221"/>
      <c r="C2282" s="222"/>
      <c r="D2282" s="212" t="s">
        <v>150</v>
      </c>
      <c r="E2282" s="223" t="s">
        <v>1</v>
      </c>
      <c r="F2282" s="224" t="s">
        <v>344</v>
      </c>
      <c r="G2282" s="222"/>
      <c r="H2282" s="225">
        <v>4.4000000000000004</v>
      </c>
      <c r="I2282" s="226"/>
      <c r="J2282" s="222"/>
      <c r="K2282" s="222"/>
      <c r="L2282" s="227"/>
      <c r="M2282" s="228"/>
      <c r="N2282" s="229"/>
      <c r="O2282" s="229"/>
      <c r="P2282" s="229"/>
      <c r="Q2282" s="229"/>
      <c r="R2282" s="229"/>
      <c r="S2282" s="229"/>
      <c r="T2282" s="230"/>
      <c r="AT2282" s="231" t="s">
        <v>150</v>
      </c>
      <c r="AU2282" s="231" t="s">
        <v>80</v>
      </c>
      <c r="AV2282" s="12" t="s">
        <v>80</v>
      </c>
      <c r="AW2282" s="12" t="s">
        <v>35</v>
      </c>
      <c r="AX2282" s="12" t="s">
        <v>73</v>
      </c>
      <c r="AY2282" s="231" t="s">
        <v>141</v>
      </c>
    </row>
    <row r="2283" s="12" customFormat="1">
      <c r="B2283" s="221"/>
      <c r="C2283" s="222"/>
      <c r="D2283" s="212" t="s">
        <v>150</v>
      </c>
      <c r="E2283" s="223" t="s">
        <v>1</v>
      </c>
      <c r="F2283" s="224" t="s">
        <v>345</v>
      </c>
      <c r="G2283" s="222"/>
      <c r="H2283" s="225">
        <v>4.9000000000000004</v>
      </c>
      <c r="I2283" s="226"/>
      <c r="J2283" s="222"/>
      <c r="K2283" s="222"/>
      <c r="L2283" s="227"/>
      <c r="M2283" s="228"/>
      <c r="N2283" s="229"/>
      <c r="O2283" s="229"/>
      <c r="P2283" s="229"/>
      <c r="Q2283" s="229"/>
      <c r="R2283" s="229"/>
      <c r="S2283" s="229"/>
      <c r="T2283" s="230"/>
      <c r="AT2283" s="231" t="s">
        <v>150</v>
      </c>
      <c r="AU2283" s="231" t="s">
        <v>80</v>
      </c>
      <c r="AV2283" s="12" t="s">
        <v>80</v>
      </c>
      <c r="AW2283" s="12" t="s">
        <v>35</v>
      </c>
      <c r="AX2283" s="12" t="s">
        <v>73</v>
      </c>
      <c r="AY2283" s="231" t="s">
        <v>141</v>
      </c>
    </row>
    <row r="2284" s="12" customFormat="1">
      <c r="B2284" s="221"/>
      <c r="C2284" s="222"/>
      <c r="D2284" s="212" t="s">
        <v>150</v>
      </c>
      <c r="E2284" s="223" t="s">
        <v>1</v>
      </c>
      <c r="F2284" s="224" t="s">
        <v>346</v>
      </c>
      <c r="G2284" s="222"/>
      <c r="H2284" s="225">
        <v>5.4000000000000004</v>
      </c>
      <c r="I2284" s="226"/>
      <c r="J2284" s="222"/>
      <c r="K2284" s="222"/>
      <c r="L2284" s="227"/>
      <c r="M2284" s="228"/>
      <c r="N2284" s="229"/>
      <c r="O2284" s="229"/>
      <c r="P2284" s="229"/>
      <c r="Q2284" s="229"/>
      <c r="R2284" s="229"/>
      <c r="S2284" s="229"/>
      <c r="T2284" s="230"/>
      <c r="AT2284" s="231" t="s">
        <v>150</v>
      </c>
      <c r="AU2284" s="231" t="s">
        <v>80</v>
      </c>
      <c r="AV2284" s="12" t="s">
        <v>80</v>
      </c>
      <c r="AW2284" s="12" t="s">
        <v>35</v>
      </c>
      <c r="AX2284" s="12" t="s">
        <v>73</v>
      </c>
      <c r="AY2284" s="231" t="s">
        <v>141</v>
      </c>
    </row>
    <row r="2285" s="12" customFormat="1">
      <c r="B2285" s="221"/>
      <c r="C2285" s="222"/>
      <c r="D2285" s="212" t="s">
        <v>150</v>
      </c>
      <c r="E2285" s="223" t="s">
        <v>1</v>
      </c>
      <c r="F2285" s="224" t="s">
        <v>347</v>
      </c>
      <c r="G2285" s="222"/>
      <c r="H2285" s="225">
        <v>17</v>
      </c>
      <c r="I2285" s="226"/>
      <c r="J2285" s="222"/>
      <c r="K2285" s="222"/>
      <c r="L2285" s="227"/>
      <c r="M2285" s="228"/>
      <c r="N2285" s="229"/>
      <c r="O2285" s="229"/>
      <c r="P2285" s="229"/>
      <c r="Q2285" s="229"/>
      <c r="R2285" s="229"/>
      <c r="S2285" s="229"/>
      <c r="T2285" s="230"/>
      <c r="AT2285" s="231" t="s">
        <v>150</v>
      </c>
      <c r="AU2285" s="231" t="s">
        <v>80</v>
      </c>
      <c r="AV2285" s="12" t="s">
        <v>80</v>
      </c>
      <c r="AW2285" s="12" t="s">
        <v>35</v>
      </c>
      <c r="AX2285" s="12" t="s">
        <v>73</v>
      </c>
      <c r="AY2285" s="231" t="s">
        <v>141</v>
      </c>
    </row>
    <row r="2286" s="12" customFormat="1">
      <c r="B2286" s="221"/>
      <c r="C2286" s="222"/>
      <c r="D2286" s="212" t="s">
        <v>150</v>
      </c>
      <c r="E2286" s="223" t="s">
        <v>1</v>
      </c>
      <c r="F2286" s="224" t="s">
        <v>348</v>
      </c>
      <c r="G2286" s="222"/>
      <c r="H2286" s="225">
        <v>17.300000000000001</v>
      </c>
      <c r="I2286" s="226"/>
      <c r="J2286" s="222"/>
      <c r="K2286" s="222"/>
      <c r="L2286" s="227"/>
      <c r="M2286" s="228"/>
      <c r="N2286" s="229"/>
      <c r="O2286" s="229"/>
      <c r="P2286" s="229"/>
      <c r="Q2286" s="229"/>
      <c r="R2286" s="229"/>
      <c r="S2286" s="229"/>
      <c r="T2286" s="230"/>
      <c r="AT2286" s="231" t="s">
        <v>150</v>
      </c>
      <c r="AU2286" s="231" t="s">
        <v>80</v>
      </c>
      <c r="AV2286" s="12" t="s">
        <v>80</v>
      </c>
      <c r="AW2286" s="12" t="s">
        <v>35</v>
      </c>
      <c r="AX2286" s="12" t="s">
        <v>73</v>
      </c>
      <c r="AY2286" s="231" t="s">
        <v>141</v>
      </c>
    </row>
    <row r="2287" s="12" customFormat="1">
      <c r="B2287" s="221"/>
      <c r="C2287" s="222"/>
      <c r="D2287" s="212" t="s">
        <v>150</v>
      </c>
      <c r="E2287" s="223" t="s">
        <v>1</v>
      </c>
      <c r="F2287" s="224" t="s">
        <v>349</v>
      </c>
      <c r="G2287" s="222"/>
      <c r="H2287" s="225">
        <v>25.100000000000001</v>
      </c>
      <c r="I2287" s="226"/>
      <c r="J2287" s="222"/>
      <c r="K2287" s="222"/>
      <c r="L2287" s="227"/>
      <c r="M2287" s="228"/>
      <c r="N2287" s="229"/>
      <c r="O2287" s="229"/>
      <c r="P2287" s="229"/>
      <c r="Q2287" s="229"/>
      <c r="R2287" s="229"/>
      <c r="S2287" s="229"/>
      <c r="T2287" s="230"/>
      <c r="AT2287" s="231" t="s">
        <v>150</v>
      </c>
      <c r="AU2287" s="231" t="s">
        <v>80</v>
      </c>
      <c r="AV2287" s="12" t="s">
        <v>80</v>
      </c>
      <c r="AW2287" s="12" t="s">
        <v>35</v>
      </c>
      <c r="AX2287" s="12" t="s">
        <v>73</v>
      </c>
      <c r="AY2287" s="231" t="s">
        <v>141</v>
      </c>
    </row>
    <row r="2288" s="12" customFormat="1">
      <c r="B2288" s="221"/>
      <c r="C2288" s="222"/>
      <c r="D2288" s="212" t="s">
        <v>150</v>
      </c>
      <c r="E2288" s="223" t="s">
        <v>1</v>
      </c>
      <c r="F2288" s="224" t="s">
        <v>350</v>
      </c>
      <c r="G2288" s="222"/>
      <c r="H2288" s="225">
        <v>50.700000000000003</v>
      </c>
      <c r="I2288" s="226"/>
      <c r="J2288" s="222"/>
      <c r="K2288" s="222"/>
      <c r="L2288" s="227"/>
      <c r="M2288" s="228"/>
      <c r="N2288" s="229"/>
      <c r="O2288" s="229"/>
      <c r="P2288" s="229"/>
      <c r="Q2288" s="229"/>
      <c r="R2288" s="229"/>
      <c r="S2288" s="229"/>
      <c r="T2288" s="230"/>
      <c r="AT2288" s="231" t="s">
        <v>150</v>
      </c>
      <c r="AU2288" s="231" t="s">
        <v>80</v>
      </c>
      <c r="AV2288" s="12" t="s">
        <v>80</v>
      </c>
      <c r="AW2288" s="12" t="s">
        <v>35</v>
      </c>
      <c r="AX2288" s="12" t="s">
        <v>73</v>
      </c>
      <c r="AY2288" s="231" t="s">
        <v>141</v>
      </c>
    </row>
    <row r="2289" s="12" customFormat="1">
      <c r="B2289" s="221"/>
      <c r="C2289" s="222"/>
      <c r="D2289" s="212" t="s">
        <v>150</v>
      </c>
      <c r="E2289" s="223" t="s">
        <v>1</v>
      </c>
      <c r="F2289" s="224" t="s">
        <v>2155</v>
      </c>
      <c r="G2289" s="222"/>
      <c r="H2289" s="225">
        <v>14.300000000000001</v>
      </c>
      <c r="I2289" s="226"/>
      <c r="J2289" s="222"/>
      <c r="K2289" s="222"/>
      <c r="L2289" s="227"/>
      <c r="M2289" s="228"/>
      <c r="N2289" s="229"/>
      <c r="O2289" s="229"/>
      <c r="P2289" s="229"/>
      <c r="Q2289" s="229"/>
      <c r="R2289" s="229"/>
      <c r="S2289" s="229"/>
      <c r="T2289" s="230"/>
      <c r="AT2289" s="231" t="s">
        <v>150</v>
      </c>
      <c r="AU2289" s="231" t="s">
        <v>80</v>
      </c>
      <c r="AV2289" s="12" t="s">
        <v>80</v>
      </c>
      <c r="AW2289" s="12" t="s">
        <v>35</v>
      </c>
      <c r="AX2289" s="12" t="s">
        <v>73</v>
      </c>
      <c r="AY2289" s="231" t="s">
        <v>141</v>
      </c>
    </row>
    <row r="2290" s="13" customFormat="1">
      <c r="B2290" s="232"/>
      <c r="C2290" s="233"/>
      <c r="D2290" s="212" t="s">
        <v>150</v>
      </c>
      <c r="E2290" s="234" t="s">
        <v>1</v>
      </c>
      <c r="F2290" s="235" t="s">
        <v>391</v>
      </c>
      <c r="G2290" s="233"/>
      <c r="H2290" s="236">
        <v>223.19999999999999</v>
      </c>
      <c r="I2290" s="237"/>
      <c r="J2290" s="233"/>
      <c r="K2290" s="233"/>
      <c r="L2290" s="238"/>
      <c r="M2290" s="239"/>
      <c r="N2290" s="240"/>
      <c r="O2290" s="240"/>
      <c r="P2290" s="240"/>
      <c r="Q2290" s="240"/>
      <c r="R2290" s="240"/>
      <c r="S2290" s="240"/>
      <c r="T2290" s="241"/>
      <c r="AT2290" s="242" t="s">
        <v>150</v>
      </c>
      <c r="AU2290" s="242" t="s">
        <v>80</v>
      </c>
      <c r="AV2290" s="13" t="s">
        <v>148</v>
      </c>
      <c r="AW2290" s="13" t="s">
        <v>35</v>
      </c>
      <c r="AX2290" s="13" t="s">
        <v>78</v>
      </c>
      <c r="AY2290" s="242" t="s">
        <v>141</v>
      </c>
    </row>
    <row r="2291" s="1" customFormat="1" ht="14.4" customHeight="1">
      <c r="B2291" s="37"/>
      <c r="C2291" s="254" t="s">
        <v>2156</v>
      </c>
      <c r="D2291" s="254" t="s">
        <v>298</v>
      </c>
      <c r="E2291" s="255" t="s">
        <v>2157</v>
      </c>
      <c r="F2291" s="256" t="s">
        <v>2158</v>
      </c>
      <c r="G2291" s="257" t="s">
        <v>237</v>
      </c>
      <c r="H2291" s="258">
        <v>234.36000000000001</v>
      </c>
      <c r="I2291" s="259"/>
      <c r="J2291" s="260">
        <f>ROUND(I2291*H2291,2)</f>
        <v>0</v>
      </c>
      <c r="K2291" s="256" t="s">
        <v>147</v>
      </c>
      <c r="L2291" s="261"/>
      <c r="M2291" s="262" t="s">
        <v>1</v>
      </c>
      <c r="N2291" s="263" t="s">
        <v>44</v>
      </c>
      <c r="O2291" s="78"/>
      <c r="P2291" s="207">
        <f>O2291*H2291</f>
        <v>0</v>
      </c>
      <c r="Q2291" s="207">
        <v>0</v>
      </c>
      <c r="R2291" s="207">
        <f>Q2291*H2291</f>
        <v>0</v>
      </c>
      <c r="S2291" s="207">
        <v>0</v>
      </c>
      <c r="T2291" s="208">
        <f>S2291*H2291</f>
        <v>0</v>
      </c>
      <c r="AR2291" s="16" t="s">
        <v>422</v>
      </c>
      <c r="AT2291" s="16" t="s">
        <v>298</v>
      </c>
      <c r="AU2291" s="16" t="s">
        <v>80</v>
      </c>
      <c r="AY2291" s="16" t="s">
        <v>141</v>
      </c>
      <c r="BE2291" s="209">
        <f>IF(N2291="základní",J2291,0)</f>
        <v>0</v>
      </c>
      <c r="BF2291" s="209">
        <f>IF(N2291="snížená",J2291,0)</f>
        <v>0</v>
      </c>
      <c r="BG2291" s="209">
        <f>IF(N2291="zákl. přenesená",J2291,0)</f>
        <v>0</v>
      </c>
      <c r="BH2291" s="209">
        <f>IF(N2291="sníž. přenesená",J2291,0)</f>
        <v>0</v>
      </c>
      <c r="BI2291" s="209">
        <f>IF(N2291="nulová",J2291,0)</f>
        <v>0</v>
      </c>
      <c r="BJ2291" s="16" t="s">
        <v>78</v>
      </c>
      <c r="BK2291" s="209">
        <f>ROUND(I2291*H2291,2)</f>
        <v>0</v>
      </c>
      <c r="BL2291" s="16" t="s">
        <v>285</v>
      </c>
      <c r="BM2291" s="16" t="s">
        <v>2159</v>
      </c>
    </row>
    <row r="2292" s="12" customFormat="1">
      <c r="B2292" s="221"/>
      <c r="C2292" s="222"/>
      <c r="D2292" s="212" t="s">
        <v>150</v>
      </c>
      <c r="E2292" s="222"/>
      <c r="F2292" s="224" t="s">
        <v>2160</v>
      </c>
      <c r="G2292" s="222"/>
      <c r="H2292" s="225">
        <v>234.36000000000001</v>
      </c>
      <c r="I2292" s="226"/>
      <c r="J2292" s="222"/>
      <c r="K2292" s="222"/>
      <c r="L2292" s="227"/>
      <c r="M2292" s="228"/>
      <c r="N2292" s="229"/>
      <c r="O2292" s="229"/>
      <c r="P2292" s="229"/>
      <c r="Q2292" s="229"/>
      <c r="R2292" s="229"/>
      <c r="S2292" s="229"/>
      <c r="T2292" s="230"/>
      <c r="AT2292" s="231" t="s">
        <v>150</v>
      </c>
      <c r="AU2292" s="231" t="s">
        <v>80</v>
      </c>
      <c r="AV2292" s="12" t="s">
        <v>80</v>
      </c>
      <c r="AW2292" s="12" t="s">
        <v>4</v>
      </c>
      <c r="AX2292" s="12" t="s">
        <v>78</v>
      </c>
      <c r="AY2292" s="231" t="s">
        <v>141</v>
      </c>
    </row>
    <row r="2293" s="1" customFormat="1" ht="14.4" customHeight="1">
      <c r="B2293" s="37"/>
      <c r="C2293" s="198" t="s">
        <v>2161</v>
      </c>
      <c r="D2293" s="198" t="s">
        <v>143</v>
      </c>
      <c r="E2293" s="199" t="s">
        <v>2162</v>
      </c>
      <c r="F2293" s="200" t="s">
        <v>2163</v>
      </c>
      <c r="G2293" s="201" t="s">
        <v>237</v>
      </c>
      <c r="H2293" s="202">
        <v>128.45699999999999</v>
      </c>
      <c r="I2293" s="203"/>
      <c r="J2293" s="204">
        <f>ROUND(I2293*H2293,2)</f>
        <v>0</v>
      </c>
      <c r="K2293" s="200" t="s">
        <v>147</v>
      </c>
      <c r="L2293" s="42"/>
      <c r="M2293" s="205" t="s">
        <v>1</v>
      </c>
      <c r="N2293" s="206" t="s">
        <v>44</v>
      </c>
      <c r="O2293" s="78"/>
      <c r="P2293" s="207">
        <f>O2293*H2293</f>
        <v>0</v>
      </c>
      <c r="Q2293" s="207">
        <v>0</v>
      </c>
      <c r="R2293" s="207">
        <f>Q2293*H2293</f>
        <v>0</v>
      </c>
      <c r="S2293" s="207">
        <v>0</v>
      </c>
      <c r="T2293" s="208">
        <f>S2293*H2293</f>
        <v>0</v>
      </c>
      <c r="AR2293" s="16" t="s">
        <v>285</v>
      </c>
      <c r="AT2293" s="16" t="s">
        <v>143</v>
      </c>
      <c r="AU2293" s="16" t="s">
        <v>80</v>
      </c>
      <c r="AY2293" s="16" t="s">
        <v>141</v>
      </c>
      <c r="BE2293" s="209">
        <f>IF(N2293="základní",J2293,0)</f>
        <v>0</v>
      </c>
      <c r="BF2293" s="209">
        <f>IF(N2293="snížená",J2293,0)</f>
        <v>0</v>
      </c>
      <c r="BG2293" s="209">
        <f>IF(N2293="zákl. přenesená",J2293,0)</f>
        <v>0</v>
      </c>
      <c r="BH2293" s="209">
        <f>IF(N2293="sníž. přenesená",J2293,0)</f>
        <v>0</v>
      </c>
      <c r="BI2293" s="209">
        <f>IF(N2293="nulová",J2293,0)</f>
        <v>0</v>
      </c>
      <c r="BJ2293" s="16" t="s">
        <v>78</v>
      </c>
      <c r="BK2293" s="209">
        <f>ROUND(I2293*H2293,2)</f>
        <v>0</v>
      </c>
      <c r="BL2293" s="16" t="s">
        <v>285</v>
      </c>
      <c r="BM2293" s="16" t="s">
        <v>2164</v>
      </c>
    </row>
    <row r="2294" s="11" customFormat="1">
      <c r="B2294" s="210"/>
      <c r="C2294" s="211"/>
      <c r="D2294" s="212" t="s">
        <v>150</v>
      </c>
      <c r="E2294" s="213" t="s">
        <v>1</v>
      </c>
      <c r="F2294" s="214" t="s">
        <v>151</v>
      </c>
      <c r="G2294" s="211"/>
      <c r="H2294" s="213" t="s">
        <v>1</v>
      </c>
      <c r="I2294" s="215"/>
      <c r="J2294" s="211"/>
      <c r="K2294" s="211"/>
      <c r="L2294" s="216"/>
      <c r="M2294" s="217"/>
      <c r="N2294" s="218"/>
      <c r="O2294" s="218"/>
      <c r="P2294" s="218"/>
      <c r="Q2294" s="218"/>
      <c r="R2294" s="218"/>
      <c r="S2294" s="218"/>
      <c r="T2294" s="219"/>
      <c r="AT2294" s="220" t="s">
        <v>150</v>
      </c>
      <c r="AU2294" s="220" t="s">
        <v>80</v>
      </c>
      <c r="AV2294" s="11" t="s">
        <v>78</v>
      </c>
      <c r="AW2294" s="11" t="s">
        <v>35</v>
      </c>
      <c r="AX2294" s="11" t="s">
        <v>73</v>
      </c>
      <c r="AY2294" s="220" t="s">
        <v>141</v>
      </c>
    </row>
    <row r="2295" s="11" customFormat="1">
      <c r="B2295" s="210"/>
      <c r="C2295" s="211"/>
      <c r="D2295" s="212" t="s">
        <v>150</v>
      </c>
      <c r="E2295" s="213" t="s">
        <v>1</v>
      </c>
      <c r="F2295" s="214" t="s">
        <v>2165</v>
      </c>
      <c r="G2295" s="211"/>
      <c r="H2295" s="213" t="s">
        <v>1</v>
      </c>
      <c r="I2295" s="215"/>
      <c r="J2295" s="211"/>
      <c r="K2295" s="211"/>
      <c r="L2295" s="216"/>
      <c r="M2295" s="217"/>
      <c r="N2295" s="218"/>
      <c r="O2295" s="218"/>
      <c r="P2295" s="218"/>
      <c r="Q2295" s="218"/>
      <c r="R2295" s="218"/>
      <c r="S2295" s="218"/>
      <c r="T2295" s="219"/>
      <c r="AT2295" s="220" t="s">
        <v>150</v>
      </c>
      <c r="AU2295" s="220" t="s">
        <v>80</v>
      </c>
      <c r="AV2295" s="11" t="s">
        <v>78</v>
      </c>
      <c r="AW2295" s="11" t="s">
        <v>35</v>
      </c>
      <c r="AX2295" s="11" t="s">
        <v>73</v>
      </c>
      <c r="AY2295" s="220" t="s">
        <v>141</v>
      </c>
    </row>
    <row r="2296" s="12" customFormat="1">
      <c r="B2296" s="221"/>
      <c r="C2296" s="222"/>
      <c r="D2296" s="212" t="s">
        <v>150</v>
      </c>
      <c r="E2296" s="223" t="s">
        <v>1</v>
      </c>
      <c r="F2296" s="224" t="s">
        <v>2166</v>
      </c>
      <c r="G2296" s="222"/>
      <c r="H2296" s="225">
        <v>8.5500000000000007</v>
      </c>
      <c r="I2296" s="226"/>
      <c r="J2296" s="222"/>
      <c r="K2296" s="222"/>
      <c r="L2296" s="227"/>
      <c r="M2296" s="228"/>
      <c r="N2296" s="229"/>
      <c r="O2296" s="229"/>
      <c r="P2296" s="229"/>
      <c r="Q2296" s="229"/>
      <c r="R2296" s="229"/>
      <c r="S2296" s="229"/>
      <c r="T2296" s="230"/>
      <c r="AT2296" s="231" t="s">
        <v>150</v>
      </c>
      <c r="AU2296" s="231" t="s">
        <v>80</v>
      </c>
      <c r="AV2296" s="12" t="s">
        <v>80</v>
      </c>
      <c r="AW2296" s="12" t="s">
        <v>35</v>
      </c>
      <c r="AX2296" s="12" t="s">
        <v>73</v>
      </c>
      <c r="AY2296" s="231" t="s">
        <v>141</v>
      </c>
    </row>
    <row r="2297" s="11" customFormat="1">
      <c r="B2297" s="210"/>
      <c r="C2297" s="211"/>
      <c r="D2297" s="212" t="s">
        <v>150</v>
      </c>
      <c r="E2297" s="213" t="s">
        <v>1</v>
      </c>
      <c r="F2297" s="214" t="s">
        <v>216</v>
      </c>
      <c r="G2297" s="211"/>
      <c r="H2297" s="213" t="s">
        <v>1</v>
      </c>
      <c r="I2297" s="215"/>
      <c r="J2297" s="211"/>
      <c r="K2297" s="211"/>
      <c r="L2297" s="216"/>
      <c r="M2297" s="217"/>
      <c r="N2297" s="218"/>
      <c r="O2297" s="218"/>
      <c r="P2297" s="218"/>
      <c r="Q2297" s="218"/>
      <c r="R2297" s="218"/>
      <c r="S2297" s="218"/>
      <c r="T2297" s="219"/>
      <c r="AT2297" s="220" t="s">
        <v>150</v>
      </c>
      <c r="AU2297" s="220" t="s">
        <v>80</v>
      </c>
      <c r="AV2297" s="11" t="s">
        <v>78</v>
      </c>
      <c r="AW2297" s="11" t="s">
        <v>35</v>
      </c>
      <c r="AX2297" s="11" t="s">
        <v>73</v>
      </c>
      <c r="AY2297" s="220" t="s">
        <v>141</v>
      </c>
    </row>
    <row r="2298" s="11" customFormat="1">
      <c r="B2298" s="210"/>
      <c r="C2298" s="211"/>
      <c r="D2298" s="212" t="s">
        <v>150</v>
      </c>
      <c r="E2298" s="213" t="s">
        <v>1</v>
      </c>
      <c r="F2298" s="214" t="s">
        <v>2167</v>
      </c>
      <c r="G2298" s="211"/>
      <c r="H2298" s="213" t="s">
        <v>1</v>
      </c>
      <c r="I2298" s="215"/>
      <c r="J2298" s="211"/>
      <c r="K2298" s="211"/>
      <c r="L2298" s="216"/>
      <c r="M2298" s="217"/>
      <c r="N2298" s="218"/>
      <c r="O2298" s="218"/>
      <c r="P2298" s="218"/>
      <c r="Q2298" s="218"/>
      <c r="R2298" s="218"/>
      <c r="S2298" s="218"/>
      <c r="T2298" s="219"/>
      <c r="AT2298" s="220" t="s">
        <v>150</v>
      </c>
      <c r="AU2298" s="220" t="s">
        <v>80</v>
      </c>
      <c r="AV2298" s="11" t="s">
        <v>78</v>
      </c>
      <c r="AW2298" s="11" t="s">
        <v>35</v>
      </c>
      <c r="AX2298" s="11" t="s">
        <v>73</v>
      </c>
      <c r="AY2298" s="220" t="s">
        <v>141</v>
      </c>
    </row>
    <row r="2299" s="12" customFormat="1">
      <c r="B2299" s="221"/>
      <c r="C2299" s="222"/>
      <c r="D2299" s="212" t="s">
        <v>150</v>
      </c>
      <c r="E2299" s="223" t="s">
        <v>1</v>
      </c>
      <c r="F2299" s="224" t="s">
        <v>441</v>
      </c>
      <c r="G2299" s="222"/>
      <c r="H2299" s="225">
        <v>21.209</v>
      </c>
      <c r="I2299" s="226"/>
      <c r="J2299" s="222"/>
      <c r="K2299" s="222"/>
      <c r="L2299" s="227"/>
      <c r="M2299" s="228"/>
      <c r="N2299" s="229"/>
      <c r="O2299" s="229"/>
      <c r="P2299" s="229"/>
      <c r="Q2299" s="229"/>
      <c r="R2299" s="229"/>
      <c r="S2299" s="229"/>
      <c r="T2299" s="230"/>
      <c r="AT2299" s="231" t="s">
        <v>150</v>
      </c>
      <c r="AU2299" s="231" t="s">
        <v>80</v>
      </c>
      <c r="AV2299" s="12" t="s">
        <v>80</v>
      </c>
      <c r="AW2299" s="12" t="s">
        <v>35</v>
      </c>
      <c r="AX2299" s="12" t="s">
        <v>73</v>
      </c>
      <c r="AY2299" s="231" t="s">
        <v>141</v>
      </c>
    </row>
    <row r="2300" s="11" customFormat="1">
      <c r="B2300" s="210"/>
      <c r="C2300" s="211"/>
      <c r="D2300" s="212" t="s">
        <v>150</v>
      </c>
      <c r="E2300" s="213" t="s">
        <v>1</v>
      </c>
      <c r="F2300" s="214" t="s">
        <v>2168</v>
      </c>
      <c r="G2300" s="211"/>
      <c r="H2300" s="213" t="s">
        <v>1</v>
      </c>
      <c r="I2300" s="215"/>
      <c r="J2300" s="211"/>
      <c r="K2300" s="211"/>
      <c r="L2300" s="216"/>
      <c r="M2300" s="217"/>
      <c r="N2300" s="218"/>
      <c r="O2300" s="218"/>
      <c r="P2300" s="218"/>
      <c r="Q2300" s="218"/>
      <c r="R2300" s="218"/>
      <c r="S2300" s="218"/>
      <c r="T2300" s="219"/>
      <c r="AT2300" s="220" t="s">
        <v>150</v>
      </c>
      <c r="AU2300" s="220" t="s">
        <v>80</v>
      </c>
      <c r="AV2300" s="11" t="s">
        <v>78</v>
      </c>
      <c r="AW2300" s="11" t="s">
        <v>35</v>
      </c>
      <c r="AX2300" s="11" t="s">
        <v>73</v>
      </c>
      <c r="AY2300" s="220" t="s">
        <v>141</v>
      </c>
    </row>
    <row r="2301" s="12" customFormat="1">
      <c r="B2301" s="221"/>
      <c r="C2301" s="222"/>
      <c r="D2301" s="212" t="s">
        <v>150</v>
      </c>
      <c r="E2301" s="223" t="s">
        <v>1</v>
      </c>
      <c r="F2301" s="224" t="s">
        <v>443</v>
      </c>
      <c r="G2301" s="222"/>
      <c r="H2301" s="225">
        <v>1.9199999999999999</v>
      </c>
      <c r="I2301" s="226"/>
      <c r="J2301" s="222"/>
      <c r="K2301" s="222"/>
      <c r="L2301" s="227"/>
      <c r="M2301" s="228"/>
      <c r="N2301" s="229"/>
      <c r="O2301" s="229"/>
      <c r="P2301" s="229"/>
      <c r="Q2301" s="229"/>
      <c r="R2301" s="229"/>
      <c r="S2301" s="229"/>
      <c r="T2301" s="230"/>
      <c r="AT2301" s="231" t="s">
        <v>150</v>
      </c>
      <c r="AU2301" s="231" t="s">
        <v>80</v>
      </c>
      <c r="AV2301" s="12" t="s">
        <v>80</v>
      </c>
      <c r="AW2301" s="12" t="s">
        <v>35</v>
      </c>
      <c r="AX2301" s="12" t="s">
        <v>73</v>
      </c>
      <c r="AY2301" s="231" t="s">
        <v>141</v>
      </c>
    </row>
    <row r="2302" s="12" customFormat="1">
      <c r="B2302" s="221"/>
      <c r="C2302" s="222"/>
      <c r="D2302" s="212" t="s">
        <v>150</v>
      </c>
      <c r="E2302" s="223" t="s">
        <v>1</v>
      </c>
      <c r="F2302" s="224" t="s">
        <v>444</v>
      </c>
      <c r="G2302" s="222"/>
      <c r="H2302" s="225">
        <v>2.5920000000000001</v>
      </c>
      <c r="I2302" s="226"/>
      <c r="J2302" s="222"/>
      <c r="K2302" s="222"/>
      <c r="L2302" s="227"/>
      <c r="M2302" s="228"/>
      <c r="N2302" s="229"/>
      <c r="O2302" s="229"/>
      <c r="P2302" s="229"/>
      <c r="Q2302" s="229"/>
      <c r="R2302" s="229"/>
      <c r="S2302" s="229"/>
      <c r="T2302" s="230"/>
      <c r="AT2302" s="231" t="s">
        <v>150</v>
      </c>
      <c r="AU2302" s="231" t="s">
        <v>80</v>
      </c>
      <c r="AV2302" s="12" t="s">
        <v>80</v>
      </c>
      <c r="AW2302" s="12" t="s">
        <v>35</v>
      </c>
      <c r="AX2302" s="12" t="s">
        <v>73</v>
      </c>
      <c r="AY2302" s="231" t="s">
        <v>141</v>
      </c>
    </row>
    <row r="2303" s="12" customFormat="1">
      <c r="B2303" s="221"/>
      <c r="C2303" s="222"/>
      <c r="D2303" s="212" t="s">
        <v>150</v>
      </c>
      <c r="E2303" s="223" t="s">
        <v>1</v>
      </c>
      <c r="F2303" s="224" t="s">
        <v>445</v>
      </c>
      <c r="G2303" s="222"/>
      <c r="H2303" s="225">
        <v>2.7999999999999998</v>
      </c>
      <c r="I2303" s="226"/>
      <c r="J2303" s="222"/>
      <c r="K2303" s="222"/>
      <c r="L2303" s="227"/>
      <c r="M2303" s="228"/>
      <c r="N2303" s="229"/>
      <c r="O2303" s="229"/>
      <c r="P2303" s="229"/>
      <c r="Q2303" s="229"/>
      <c r="R2303" s="229"/>
      <c r="S2303" s="229"/>
      <c r="T2303" s="230"/>
      <c r="AT2303" s="231" t="s">
        <v>150</v>
      </c>
      <c r="AU2303" s="231" t="s">
        <v>80</v>
      </c>
      <c r="AV2303" s="12" t="s">
        <v>80</v>
      </c>
      <c r="AW2303" s="12" t="s">
        <v>35</v>
      </c>
      <c r="AX2303" s="12" t="s">
        <v>73</v>
      </c>
      <c r="AY2303" s="231" t="s">
        <v>141</v>
      </c>
    </row>
    <row r="2304" s="11" customFormat="1">
      <c r="B2304" s="210"/>
      <c r="C2304" s="211"/>
      <c r="D2304" s="212" t="s">
        <v>150</v>
      </c>
      <c r="E2304" s="213" t="s">
        <v>1</v>
      </c>
      <c r="F2304" s="214" t="s">
        <v>2169</v>
      </c>
      <c r="G2304" s="211"/>
      <c r="H2304" s="213" t="s">
        <v>1</v>
      </c>
      <c r="I2304" s="215"/>
      <c r="J2304" s="211"/>
      <c r="K2304" s="211"/>
      <c r="L2304" s="216"/>
      <c r="M2304" s="217"/>
      <c r="N2304" s="218"/>
      <c r="O2304" s="218"/>
      <c r="P2304" s="218"/>
      <c r="Q2304" s="218"/>
      <c r="R2304" s="218"/>
      <c r="S2304" s="218"/>
      <c r="T2304" s="219"/>
      <c r="AT2304" s="220" t="s">
        <v>150</v>
      </c>
      <c r="AU2304" s="220" t="s">
        <v>80</v>
      </c>
      <c r="AV2304" s="11" t="s">
        <v>78</v>
      </c>
      <c r="AW2304" s="11" t="s">
        <v>35</v>
      </c>
      <c r="AX2304" s="11" t="s">
        <v>73</v>
      </c>
      <c r="AY2304" s="220" t="s">
        <v>141</v>
      </c>
    </row>
    <row r="2305" s="12" customFormat="1">
      <c r="B2305" s="221"/>
      <c r="C2305" s="222"/>
      <c r="D2305" s="212" t="s">
        <v>150</v>
      </c>
      <c r="E2305" s="223" t="s">
        <v>1</v>
      </c>
      <c r="F2305" s="224" t="s">
        <v>447</v>
      </c>
      <c r="G2305" s="222"/>
      <c r="H2305" s="225">
        <v>14.183999999999999</v>
      </c>
      <c r="I2305" s="226"/>
      <c r="J2305" s="222"/>
      <c r="K2305" s="222"/>
      <c r="L2305" s="227"/>
      <c r="M2305" s="228"/>
      <c r="N2305" s="229"/>
      <c r="O2305" s="229"/>
      <c r="P2305" s="229"/>
      <c r="Q2305" s="229"/>
      <c r="R2305" s="229"/>
      <c r="S2305" s="229"/>
      <c r="T2305" s="230"/>
      <c r="AT2305" s="231" t="s">
        <v>150</v>
      </c>
      <c r="AU2305" s="231" t="s">
        <v>80</v>
      </c>
      <c r="AV2305" s="12" t="s">
        <v>80</v>
      </c>
      <c r="AW2305" s="12" t="s">
        <v>35</v>
      </c>
      <c r="AX2305" s="12" t="s">
        <v>73</v>
      </c>
      <c r="AY2305" s="231" t="s">
        <v>141</v>
      </c>
    </row>
    <row r="2306" s="12" customFormat="1">
      <c r="B2306" s="221"/>
      <c r="C2306" s="222"/>
      <c r="D2306" s="212" t="s">
        <v>150</v>
      </c>
      <c r="E2306" s="223" t="s">
        <v>1</v>
      </c>
      <c r="F2306" s="224" t="s">
        <v>448</v>
      </c>
      <c r="G2306" s="222"/>
      <c r="H2306" s="225">
        <v>9.4559999999999995</v>
      </c>
      <c r="I2306" s="226"/>
      <c r="J2306" s="222"/>
      <c r="K2306" s="222"/>
      <c r="L2306" s="227"/>
      <c r="M2306" s="228"/>
      <c r="N2306" s="229"/>
      <c r="O2306" s="229"/>
      <c r="P2306" s="229"/>
      <c r="Q2306" s="229"/>
      <c r="R2306" s="229"/>
      <c r="S2306" s="229"/>
      <c r="T2306" s="230"/>
      <c r="AT2306" s="231" t="s">
        <v>150</v>
      </c>
      <c r="AU2306" s="231" t="s">
        <v>80</v>
      </c>
      <c r="AV2306" s="12" t="s">
        <v>80</v>
      </c>
      <c r="AW2306" s="12" t="s">
        <v>35</v>
      </c>
      <c r="AX2306" s="12" t="s">
        <v>73</v>
      </c>
      <c r="AY2306" s="231" t="s">
        <v>141</v>
      </c>
    </row>
    <row r="2307" s="12" customFormat="1">
      <c r="B2307" s="221"/>
      <c r="C2307" s="222"/>
      <c r="D2307" s="212" t="s">
        <v>150</v>
      </c>
      <c r="E2307" s="223" t="s">
        <v>1</v>
      </c>
      <c r="F2307" s="224" t="s">
        <v>449</v>
      </c>
      <c r="G2307" s="222"/>
      <c r="H2307" s="225">
        <v>2.758</v>
      </c>
      <c r="I2307" s="226"/>
      <c r="J2307" s="222"/>
      <c r="K2307" s="222"/>
      <c r="L2307" s="227"/>
      <c r="M2307" s="228"/>
      <c r="N2307" s="229"/>
      <c r="O2307" s="229"/>
      <c r="P2307" s="229"/>
      <c r="Q2307" s="229"/>
      <c r="R2307" s="229"/>
      <c r="S2307" s="229"/>
      <c r="T2307" s="230"/>
      <c r="AT2307" s="231" t="s">
        <v>150</v>
      </c>
      <c r="AU2307" s="231" t="s">
        <v>80</v>
      </c>
      <c r="AV2307" s="12" t="s">
        <v>80</v>
      </c>
      <c r="AW2307" s="12" t="s">
        <v>35</v>
      </c>
      <c r="AX2307" s="12" t="s">
        <v>73</v>
      </c>
      <c r="AY2307" s="231" t="s">
        <v>141</v>
      </c>
    </row>
    <row r="2308" s="12" customFormat="1">
      <c r="B2308" s="221"/>
      <c r="C2308" s="222"/>
      <c r="D2308" s="212" t="s">
        <v>150</v>
      </c>
      <c r="E2308" s="223" t="s">
        <v>1</v>
      </c>
      <c r="F2308" s="224" t="s">
        <v>450</v>
      </c>
      <c r="G2308" s="222"/>
      <c r="H2308" s="225">
        <v>4.7279999999999998</v>
      </c>
      <c r="I2308" s="226"/>
      <c r="J2308" s="222"/>
      <c r="K2308" s="222"/>
      <c r="L2308" s="227"/>
      <c r="M2308" s="228"/>
      <c r="N2308" s="229"/>
      <c r="O2308" s="229"/>
      <c r="P2308" s="229"/>
      <c r="Q2308" s="229"/>
      <c r="R2308" s="229"/>
      <c r="S2308" s="229"/>
      <c r="T2308" s="230"/>
      <c r="AT2308" s="231" t="s">
        <v>150</v>
      </c>
      <c r="AU2308" s="231" t="s">
        <v>80</v>
      </c>
      <c r="AV2308" s="12" t="s">
        <v>80</v>
      </c>
      <c r="AW2308" s="12" t="s">
        <v>35</v>
      </c>
      <c r="AX2308" s="12" t="s">
        <v>73</v>
      </c>
      <c r="AY2308" s="231" t="s">
        <v>141</v>
      </c>
    </row>
    <row r="2309" s="11" customFormat="1">
      <c r="B2309" s="210"/>
      <c r="C2309" s="211"/>
      <c r="D2309" s="212" t="s">
        <v>150</v>
      </c>
      <c r="E2309" s="213" t="s">
        <v>1</v>
      </c>
      <c r="F2309" s="214" t="s">
        <v>2170</v>
      </c>
      <c r="G2309" s="211"/>
      <c r="H2309" s="213" t="s">
        <v>1</v>
      </c>
      <c r="I2309" s="215"/>
      <c r="J2309" s="211"/>
      <c r="K2309" s="211"/>
      <c r="L2309" s="216"/>
      <c r="M2309" s="217"/>
      <c r="N2309" s="218"/>
      <c r="O2309" s="218"/>
      <c r="P2309" s="218"/>
      <c r="Q2309" s="218"/>
      <c r="R2309" s="218"/>
      <c r="S2309" s="218"/>
      <c r="T2309" s="219"/>
      <c r="AT2309" s="220" t="s">
        <v>150</v>
      </c>
      <c r="AU2309" s="220" t="s">
        <v>80</v>
      </c>
      <c r="AV2309" s="11" t="s">
        <v>78</v>
      </c>
      <c r="AW2309" s="11" t="s">
        <v>35</v>
      </c>
      <c r="AX2309" s="11" t="s">
        <v>73</v>
      </c>
      <c r="AY2309" s="220" t="s">
        <v>141</v>
      </c>
    </row>
    <row r="2310" s="11" customFormat="1">
      <c r="B2310" s="210"/>
      <c r="C2310" s="211"/>
      <c r="D2310" s="212" t="s">
        <v>150</v>
      </c>
      <c r="E2310" s="213" t="s">
        <v>1</v>
      </c>
      <c r="F2310" s="214" t="s">
        <v>452</v>
      </c>
      <c r="G2310" s="211"/>
      <c r="H2310" s="213" t="s">
        <v>1</v>
      </c>
      <c r="I2310" s="215"/>
      <c r="J2310" s="211"/>
      <c r="K2310" s="211"/>
      <c r="L2310" s="216"/>
      <c r="M2310" s="217"/>
      <c r="N2310" s="218"/>
      <c r="O2310" s="218"/>
      <c r="P2310" s="218"/>
      <c r="Q2310" s="218"/>
      <c r="R2310" s="218"/>
      <c r="S2310" s="218"/>
      <c r="T2310" s="219"/>
      <c r="AT2310" s="220" t="s">
        <v>150</v>
      </c>
      <c r="AU2310" s="220" t="s">
        <v>80</v>
      </c>
      <c r="AV2310" s="11" t="s">
        <v>78</v>
      </c>
      <c r="AW2310" s="11" t="s">
        <v>35</v>
      </c>
      <c r="AX2310" s="11" t="s">
        <v>73</v>
      </c>
      <c r="AY2310" s="220" t="s">
        <v>141</v>
      </c>
    </row>
    <row r="2311" s="12" customFormat="1">
      <c r="B2311" s="221"/>
      <c r="C2311" s="222"/>
      <c r="D2311" s="212" t="s">
        <v>150</v>
      </c>
      <c r="E2311" s="223" t="s">
        <v>1</v>
      </c>
      <c r="F2311" s="224" t="s">
        <v>453</v>
      </c>
      <c r="G2311" s="222"/>
      <c r="H2311" s="225">
        <v>7.0919999999999996</v>
      </c>
      <c r="I2311" s="226"/>
      <c r="J2311" s="222"/>
      <c r="K2311" s="222"/>
      <c r="L2311" s="227"/>
      <c r="M2311" s="228"/>
      <c r="N2311" s="229"/>
      <c r="O2311" s="229"/>
      <c r="P2311" s="229"/>
      <c r="Q2311" s="229"/>
      <c r="R2311" s="229"/>
      <c r="S2311" s="229"/>
      <c r="T2311" s="230"/>
      <c r="AT2311" s="231" t="s">
        <v>150</v>
      </c>
      <c r="AU2311" s="231" t="s">
        <v>80</v>
      </c>
      <c r="AV2311" s="12" t="s">
        <v>80</v>
      </c>
      <c r="AW2311" s="12" t="s">
        <v>35</v>
      </c>
      <c r="AX2311" s="12" t="s">
        <v>73</v>
      </c>
      <c r="AY2311" s="231" t="s">
        <v>141</v>
      </c>
    </row>
    <row r="2312" s="12" customFormat="1">
      <c r="B2312" s="221"/>
      <c r="C2312" s="222"/>
      <c r="D2312" s="212" t="s">
        <v>150</v>
      </c>
      <c r="E2312" s="223" t="s">
        <v>1</v>
      </c>
      <c r="F2312" s="224" t="s">
        <v>454</v>
      </c>
      <c r="G2312" s="222"/>
      <c r="H2312" s="225">
        <v>5.516</v>
      </c>
      <c r="I2312" s="226"/>
      <c r="J2312" s="222"/>
      <c r="K2312" s="222"/>
      <c r="L2312" s="227"/>
      <c r="M2312" s="228"/>
      <c r="N2312" s="229"/>
      <c r="O2312" s="229"/>
      <c r="P2312" s="229"/>
      <c r="Q2312" s="229"/>
      <c r="R2312" s="229"/>
      <c r="S2312" s="229"/>
      <c r="T2312" s="230"/>
      <c r="AT2312" s="231" t="s">
        <v>150</v>
      </c>
      <c r="AU2312" s="231" t="s">
        <v>80</v>
      </c>
      <c r="AV2312" s="12" t="s">
        <v>80</v>
      </c>
      <c r="AW2312" s="12" t="s">
        <v>35</v>
      </c>
      <c r="AX2312" s="12" t="s">
        <v>73</v>
      </c>
      <c r="AY2312" s="231" t="s">
        <v>141</v>
      </c>
    </row>
    <row r="2313" s="12" customFormat="1">
      <c r="B2313" s="221"/>
      <c r="C2313" s="222"/>
      <c r="D2313" s="212" t="s">
        <v>150</v>
      </c>
      <c r="E2313" s="223" t="s">
        <v>1</v>
      </c>
      <c r="F2313" s="224" t="s">
        <v>455</v>
      </c>
      <c r="G2313" s="222"/>
      <c r="H2313" s="225">
        <v>3.1520000000000001</v>
      </c>
      <c r="I2313" s="226"/>
      <c r="J2313" s="222"/>
      <c r="K2313" s="222"/>
      <c r="L2313" s="227"/>
      <c r="M2313" s="228"/>
      <c r="N2313" s="229"/>
      <c r="O2313" s="229"/>
      <c r="P2313" s="229"/>
      <c r="Q2313" s="229"/>
      <c r="R2313" s="229"/>
      <c r="S2313" s="229"/>
      <c r="T2313" s="230"/>
      <c r="AT2313" s="231" t="s">
        <v>150</v>
      </c>
      <c r="AU2313" s="231" t="s">
        <v>80</v>
      </c>
      <c r="AV2313" s="12" t="s">
        <v>80</v>
      </c>
      <c r="AW2313" s="12" t="s">
        <v>35</v>
      </c>
      <c r="AX2313" s="12" t="s">
        <v>73</v>
      </c>
      <c r="AY2313" s="231" t="s">
        <v>141</v>
      </c>
    </row>
    <row r="2314" s="12" customFormat="1">
      <c r="B2314" s="221"/>
      <c r="C2314" s="222"/>
      <c r="D2314" s="212" t="s">
        <v>150</v>
      </c>
      <c r="E2314" s="223" t="s">
        <v>1</v>
      </c>
      <c r="F2314" s="224" t="s">
        <v>456</v>
      </c>
      <c r="G2314" s="222"/>
      <c r="H2314" s="225">
        <v>3.1520000000000001</v>
      </c>
      <c r="I2314" s="226"/>
      <c r="J2314" s="222"/>
      <c r="K2314" s="222"/>
      <c r="L2314" s="227"/>
      <c r="M2314" s="228"/>
      <c r="N2314" s="229"/>
      <c r="O2314" s="229"/>
      <c r="P2314" s="229"/>
      <c r="Q2314" s="229"/>
      <c r="R2314" s="229"/>
      <c r="S2314" s="229"/>
      <c r="T2314" s="230"/>
      <c r="AT2314" s="231" t="s">
        <v>150</v>
      </c>
      <c r="AU2314" s="231" t="s">
        <v>80</v>
      </c>
      <c r="AV2314" s="12" t="s">
        <v>80</v>
      </c>
      <c r="AW2314" s="12" t="s">
        <v>35</v>
      </c>
      <c r="AX2314" s="12" t="s">
        <v>73</v>
      </c>
      <c r="AY2314" s="231" t="s">
        <v>141</v>
      </c>
    </row>
    <row r="2315" s="12" customFormat="1">
      <c r="B2315" s="221"/>
      <c r="C2315" s="222"/>
      <c r="D2315" s="212" t="s">
        <v>150</v>
      </c>
      <c r="E2315" s="223" t="s">
        <v>1</v>
      </c>
      <c r="F2315" s="224" t="s">
        <v>457</v>
      </c>
      <c r="G2315" s="222"/>
      <c r="H2315" s="225">
        <v>7.0919999999999996</v>
      </c>
      <c r="I2315" s="226"/>
      <c r="J2315" s="222"/>
      <c r="K2315" s="222"/>
      <c r="L2315" s="227"/>
      <c r="M2315" s="228"/>
      <c r="N2315" s="229"/>
      <c r="O2315" s="229"/>
      <c r="P2315" s="229"/>
      <c r="Q2315" s="229"/>
      <c r="R2315" s="229"/>
      <c r="S2315" s="229"/>
      <c r="T2315" s="230"/>
      <c r="AT2315" s="231" t="s">
        <v>150</v>
      </c>
      <c r="AU2315" s="231" t="s">
        <v>80</v>
      </c>
      <c r="AV2315" s="12" t="s">
        <v>80</v>
      </c>
      <c r="AW2315" s="12" t="s">
        <v>35</v>
      </c>
      <c r="AX2315" s="12" t="s">
        <v>73</v>
      </c>
      <c r="AY2315" s="231" t="s">
        <v>141</v>
      </c>
    </row>
    <row r="2316" s="12" customFormat="1">
      <c r="B2316" s="221"/>
      <c r="C2316" s="222"/>
      <c r="D2316" s="212" t="s">
        <v>150</v>
      </c>
      <c r="E2316" s="223" t="s">
        <v>1</v>
      </c>
      <c r="F2316" s="224" t="s">
        <v>458</v>
      </c>
      <c r="G2316" s="222"/>
      <c r="H2316" s="225">
        <v>7.0919999999999996</v>
      </c>
      <c r="I2316" s="226"/>
      <c r="J2316" s="222"/>
      <c r="K2316" s="222"/>
      <c r="L2316" s="227"/>
      <c r="M2316" s="228"/>
      <c r="N2316" s="229"/>
      <c r="O2316" s="229"/>
      <c r="P2316" s="229"/>
      <c r="Q2316" s="229"/>
      <c r="R2316" s="229"/>
      <c r="S2316" s="229"/>
      <c r="T2316" s="230"/>
      <c r="AT2316" s="231" t="s">
        <v>150</v>
      </c>
      <c r="AU2316" s="231" t="s">
        <v>80</v>
      </c>
      <c r="AV2316" s="12" t="s">
        <v>80</v>
      </c>
      <c r="AW2316" s="12" t="s">
        <v>35</v>
      </c>
      <c r="AX2316" s="12" t="s">
        <v>73</v>
      </c>
      <c r="AY2316" s="231" t="s">
        <v>141</v>
      </c>
    </row>
    <row r="2317" s="12" customFormat="1">
      <c r="B2317" s="221"/>
      <c r="C2317" s="222"/>
      <c r="D2317" s="212" t="s">
        <v>150</v>
      </c>
      <c r="E2317" s="223" t="s">
        <v>1</v>
      </c>
      <c r="F2317" s="224" t="s">
        <v>459</v>
      </c>
      <c r="G2317" s="222"/>
      <c r="H2317" s="225">
        <v>12.4</v>
      </c>
      <c r="I2317" s="226"/>
      <c r="J2317" s="222"/>
      <c r="K2317" s="222"/>
      <c r="L2317" s="227"/>
      <c r="M2317" s="228"/>
      <c r="N2317" s="229"/>
      <c r="O2317" s="229"/>
      <c r="P2317" s="229"/>
      <c r="Q2317" s="229"/>
      <c r="R2317" s="229"/>
      <c r="S2317" s="229"/>
      <c r="T2317" s="230"/>
      <c r="AT2317" s="231" t="s">
        <v>150</v>
      </c>
      <c r="AU2317" s="231" t="s">
        <v>80</v>
      </c>
      <c r="AV2317" s="12" t="s">
        <v>80</v>
      </c>
      <c r="AW2317" s="12" t="s">
        <v>35</v>
      </c>
      <c r="AX2317" s="12" t="s">
        <v>73</v>
      </c>
      <c r="AY2317" s="231" t="s">
        <v>141</v>
      </c>
    </row>
    <row r="2318" s="12" customFormat="1">
      <c r="B2318" s="221"/>
      <c r="C2318" s="222"/>
      <c r="D2318" s="212" t="s">
        <v>150</v>
      </c>
      <c r="E2318" s="223" t="s">
        <v>1</v>
      </c>
      <c r="F2318" s="224" t="s">
        <v>460</v>
      </c>
      <c r="G2318" s="222"/>
      <c r="H2318" s="225">
        <v>12.4</v>
      </c>
      <c r="I2318" s="226"/>
      <c r="J2318" s="222"/>
      <c r="K2318" s="222"/>
      <c r="L2318" s="227"/>
      <c r="M2318" s="228"/>
      <c r="N2318" s="229"/>
      <c r="O2318" s="229"/>
      <c r="P2318" s="229"/>
      <c r="Q2318" s="229"/>
      <c r="R2318" s="229"/>
      <c r="S2318" s="229"/>
      <c r="T2318" s="230"/>
      <c r="AT2318" s="231" t="s">
        <v>150</v>
      </c>
      <c r="AU2318" s="231" t="s">
        <v>80</v>
      </c>
      <c r="AV2318" s="12" t="s">
        <v>80</v>
      </c>
      <c r="AW2318" s="12" t="s">
        <v>35</v>
      </c>
      <c r="AX2318" s="12" t="s">
        <v>73</v>
      </c>
      <c r="AY2318" s="231" t="s">
        <v>141</v>
      </c>
    </row>
    <row r="2319" s="11" customFormat="1">
      <c r="B2319" s="210"/>
      <c r="C2319" s="211"/>
      <c r="D2319" s="212" t="s">
        <v>150</v>
      </c>
      <c r="E2319" s="213" t="s">
        <v>1</v>
      </c>
      <c r="F2319" s="214" t="s">
        <v>2171</v>
      </c>
      <c r="G2319" s="211"/>
      <c r="H2319" s="213" t="s">
        <v>1</v>
      </c>
      <c r="I2319" s="215"/>
      <c r="J2319" s="211"/>
      <c r="K2319" s="211"/>
      <c r="L2319" s="216"/>
      <c r="M2319" s="217"/>
      <c r="N2319" s="218"/>
      <c r="O2319" s="218"/>
      <c r="P2319" s="218"/>
      <c r="Q2319" s="218"/>
      <c r="R2319" s="218"/>
      <c r="S2319" s="218"/>
      <c r="T2319" s="219"/>
      <c r="AT2319" s="220" t="s">
        <v>150</v>
      </c>
      <c r="AU2319" s="220" t="s">
        <v>80</v>
      </c>
      <c r="AV2319" s="11" t="s">
        <v>78</v>
      </c>
      <c r="AW2319" s="11" t="s">
        <v>35</v>
      </c>
      <c r="AX2319" s="11" t="s">
        <v>73</v>
      </c>
      <c r="AY2319" s="220" t="s">
        <v>141</v>
      </c>
    </row>
    <row r="2320" s="12" customFormat="1">
      <c r="B2320" s="221"/>
      <c r="C2320" s="222"/>
      <c r="D2320" s="212" t="s">
        <v>150</v>
      </c>
      <c r="E2320" s="223" t="s">
        <v>1</v>
      </c>
      <c r="F2320" s="224" t="s">
        <v>462</v>
      </c>
      <c r="G2320" s="222"/>
      <c r="H2320" s="225">
        <v>2.3639999999999999</v>
      </c>
      <c r="I2320" s="226"/>
      <c r="J2320" s="222"/>
      <c r="K2320" s="222"/>
      <c r="L2320" s="227"/>
      <c r="M2320" s="228"/>
      <c r="N2320" s="229"/>
      <c r="O2320" s="229"/>
      <c r="P2320" s="229"/>
      <c r="Q2320" s="229"/>
      <c r="R2320" s="229"/>
      <c r="S2320" s="229"/>
      <c r="T2320" s="230"/>
      <c r="AT2320" s="231" t="s">
        <v>150</v>
      </c>
      <c r="AU2320" s="231" t="s">
        <v>80</v>
      </c>
      <c r="AV2320" s="12" t="s">
        <v>80</v>
      </c>
      <c r="AW2320" s="12" t="s">
        <v>35</v>
      </c>
      <c r="AX2320" s="12" t="s">
        <v>73</v>
      </c>
      <c r="AY2320" s="231" t="s">
        <v>141</v>
      </c>
    </row>
    <row r="2321" s="13" customFormat="1">
      <c r="B2321" s="232"/>
      <c r="C2321" s="233"/>
      <c r="D2321" s="212" t="s">
        <v>150</v>
      </c>
      <c r="E2321" s="234" t="s">
        <v>1</v>
      </c>
      <c r="F2321" s="235" t="s">
        <v>155</v>
      </c>
      <c r="G2321" s="233"/>
      <c r="H2321" s="236">
        <v>128.45699999999999</v>
      </c>
      <c r="I2321" s="237"/>
      <c r="J2321" s="233"/>
      <c r="K2321" s="233"/>
      <c r="L2321" s="238"/>
      <c r="M2321" s="239"/>
      <c r="N2321" s="240"/>
      <c r="O2321" s="240"/>
      <c r="P2321" s="240"/>
      <c r="Q2321" s="240"/>
      <c r="R2321" s="240"/>
      <c r="S2321" s="240"/>
      <c r="T2321" s="241"/>
      <c r="AT2321" s="242" t="s">
        <v>150</v>
      </c>
      <c r="AU2321" s="242" t="s">
        <v>80</v>
      </c>
      <c r="AV2321" s="13" t="s">
        <v>148</v>
      </c>
      <c r="AW2321" s="13" t="s">
        <v>35</v>
      </c>
      <c r="AX2321" s="13" t="s">
        <v>78</v>
      </c>
      <c r="AY2321" s="242" t="s">
        <v>141</v>
      </c>
    </row>
    <row r="2322" s="1" customFormat="1" ht="14.4" customHeight="1">
      <c r="B2322" s="37"/>
      <c r="C2322" s="254" t="s">
        <v>2172</v>
      </c>
      <c r="D2322" s="254" t="s">
        <v>298</v>
      </c>
      <c r="E2322" s="255" t="s">
        <v>2157</v>
      </c>
      <c r="F2322" s="256" t="s">
        <v>2158</v>
      </c>
      <c r="G2322" s="257" t="s">
        <v>237</v>
      </c>
      <c r="H2322" s="258">
        <v>134.88</v>
      </c>
      <c r="I2322" s="259"/>
      <c r="J2322" s="260">
        <f>ROUND(I2322*H2322,2)</f>
        <v>0</v>
      </c>
      <c r="K2322" s="256" t="s">
        <v>147</v>
      </c>
      <c r="L2322" s="261"/>
      <c r="M2322" s="262" t="s">
        <v>1</v>
      </c>
      <c r="N2322" s="263" t="s">
        <v>44</v>
      </c>
      <c r="O2322" s="78"/>
      <c r="P2322" s="207">
        <f>O2322*H2322</f>
        <v>0</v>
      </c>
      <c r="Q2322" s="207">
        <v>0</v>
      </c>
      <c r="R2322" s="207">
        <f>Q2322*H2322</f>
        <v>0</v>
      </c>
      <c r="S2322" s="207">
        <v>0</v>
      </c>
      <c r="T2322" s="208">
        <f>S2322*H2322</f>
        <v>0</v>
      </c>
      <c r="AR2322" s="16" t="s">
        <v>422</v>
      </c>
      <c r="AT2322" s="16" t="s">
        <v>298</v>
      </c>
      <c r="AU2322" s="16" t="s">
        <v>80</v>
      </c>
      <c r="AY2322" s="16" t="s">
        <v>141</v>
      </c>
      <c r="BE2322" s="209">
        <f>IF(N2322="základní",J2322,0)</f>
        <v>0</v>
      </c>
      <c r="BF2322" s="209">
        <f>IF(N2322="snížená",J2322,0)</f>
        <v>0</v>
      </c>
      <c r="BG2322" s="209">
        <f>IF(N2322="zákl. přenesená",J2322,0)</f>
        <v>0</v>
      </c>
      <c r="BH2322" s="209">
        <f>IF(N2322="sníž. přenesená",J2322,0)</f>
        <v>0</v>
      </c>
      <c r="BI2322" s="209">
        <f>IF(N2322="nulová",J2322,0)</f>
        <v>0</v>
      </c>
      <c r="BJ2322" s="16" t="s">
        <v>78</v>
      </c>
      <c r="BK2322" s="209">
        <f>ROUND(I2322*H2322,2)</f>
        <v>0</v>
      </c>
      <c r="BL2322" s="16" t="s">
        <v>285</v>
      </c>
      <c r="BM2322" s="16" t="s">
        <v>2173</v>
      </c>
    </row>
    <row r="2323" s="12" customFormat="1">
      <c r="B2323" s="221"/>
      <c r="C2323" s="222"/>
      <c r="D2323" s="212" t="s">
        <v>150</v>
      </c>
      <c r="E2323" s="222"/>
      <c r="F2323" s="224" t="s">
        <v>2174</v>
      </c>
      <c r="G2323" s="222"/>
      <c r="H2323" s="225">
        <v>134.88</v>
      </c>
      <c r="I2323" s="226"/>
      <c r="J2323" s="222"/>
      <c r="K2323" s="222"/>
      <c r="L2323" s="227"/>
      <c r="M2323" s="228"/>
      <c r="N2323" s="229"/>
      <c r="O2323" s="229"/>
      <c r="P2323" s="229"/>
      <c r="Q2323" s="229"/>
      <c r="R2323" s="229"/>
      <c r="S2323" s="229"/>
      <c r="T2323" s="230"/>
      <c r="AT2323" s="231" t="s">
        <v>150</v>
      </c>
      <c r="AU2323" s="231" t="s">
        <v>80</v>
      </c>
      <c r="AV2323" s="12" t="s">
        <v>80</v>
      </c>
      <c r="AW2323" s="12" t="s">
        <v>4</v>
      </c>
      <c r="AX2323" s="12" t="s">
        <v>78</v>
      </c>
      <c r="AY2323" s="231" t="s">
        <v>141</v>
      </c>
    </row>
    <row r="2324" s="1" customFormat="1" ht="14.4" customHeight="1">
      <c r="B2324" s="37"/>
      <c r="C2324" s="198" t="s">
        <v>2175</v>
      </c>
      <c r="D2324" s="198" t="s">
        <v>143</v>
      </c>
      <c r="E2324" s="199" t="s">
        <v>2176</v>
      </c>
      <c r="F2324" s="200" t="s">
        <v>2177</v>
      </c>
      <c r="G2324" s="201" t="s">
        <v>237</v>
      </c>
      <c r="H2324" s="202">
        <v>245.70599999999999</v>
      </c>
      <c r="I2324" s="203"/>
      <c r="J2324" s="204">
        <f>ROUND(I2324*H2324,2)</f>
        <v>0</v>
      </c>
      <c r="K2324" s="200" t="s">
        <v>147</v>
      </c>
      <c r="L2324" s="42"/>
      <c r="M2324" s="205" t="s">
        <v>1</v>
      </c>
      <c r="N2324" s="206" t="s">
        <v>44</v>
      </c>
      <c r="O2324" s="78"/>
      <c r="P2324" s="207">
        <f>O2324*H2324</f>
        <v>0</v>
      </c>
      <c r="Q2324" s="207">
        <v>0.00021000000000000001</v>
      </c>
      <c r="R2324" s="207">
        <f>Q2324*H2324</f>
        <v>0.05159826</v>
      </c>
      <c r="S2324" s="207">
        <v>0</v>
      </c>
      <c r="T2324" s="208">
        <f>S2324*H2324</f>
        <v>0</v>
      </c>
      <c r="AR2324" s="16" t="s">
        <v>285</v>
      </c>
      <c r="AT2324" s="16" t="s">
        <v>143</v>
      </c>
      <c r="AU2324" s="16" t="s">
        <v>80</v>
      </c>
      <c r="AY2324" s="16" t="s">
        <v>141</v>
      </c>
      <c r="BE2324" s="209">
        <f>IF(N2324="základní",J2324,0)</f>
        <v>0</v>
      </c>
      <c r="BF2324" s="209">
        <f>IF(N2324="snížená",J2324,0)</f>
        <v>0</v>
      </c>
      <c r="BG2324" s="209">
        <f>IF(N2324="zákl. přenesená",J2324,0)</f>
        <v>0</v>
      </c>
      <c r="BH2324" s="209">
        <f>IF(N2324="sníž. přenesená",J2324,0)</f>
        <v>0</v>
      </c>
      <c r="BI2324" s="209">
        <f>IF(N2324="nulová",J2324,0)</f>
        <v>0</v>
      </c>
      <c r="BJ2324" s="16" t="s">
        <v>78</v>
      </c>
      <c r="BK2324" s="209">
        <f>ROUND(I2324*H2324,2)</f>
        <v>0</v>
      </c>
      <c r="BL2324" s="16" t="s">
        <v>285</v>
      </c>
      <c r="BM2324" s="16" t="s">
        <v>2178</v>
      </c>
    </row>
    <row r="2325" s="11" customFormat="1">
      <c r="B2325" s="210"/>
      <c r="C2325" s="211"/>
      <c r="D2325" s="212" t="s">
        <v>150</v>
      </c>
      <c r="E2325" s="213" t="s">
        <v>1</v>
      </c>
      <c r="F2325" s="214" t="s">
        <v>361</v>
      </c>
      <c r="G2325" s="211"/>
      <c r="H2325" s="213" t="s">
        <v>1</v>
      </c>
      <c r="I2325" s="215"/>
      <c r="J2325" s="211"/>
      <c r="K2325" s="211"/>
      <c r="L2325" s="216"/>
      <c r="M2325" s="217"/>
      <c r="N2325" s="218"/>
      <c r="O2325" s="218"/>
      <c r="P2325" s="218"/>
      <c r="Q2325" s="218"/>
      <c r="R2325" s="218"/>
      <c r="S2325" s="218"/>
      <c r="T2325" s="219"/>
      <c r="AT2325" s="220" t="s">
        <v>150</v>
      </c>
      <c r="AU2325" s="220" t="s">
        <v>80</v>
      </c>
      <c r="AV2325" s="11" t="s">
        <v>78</v>
      </c>
      <c r="AW2325" s="11" t="s">
        <v>35</v>
      </c>
      <c r="AX2325" s="11" t="s">
        <v>73</v>
      </c>
      <c r="AY2325" s="220" t="s">
        <v>141</v>
      </c>
    </row>
    <row r="2326" s="11" customFormat="1">
      <c r="B2326" s="210"/>
      <c r="C2326" s="211"/>
      <c r="D2326" s="212" t="s">
        <v>150</v>
      </c>
      <c r="E2326" s="213" t="s">
        <v>1</v>
      </c>
      <c r="F2326" s="214" t="s">
        <v>362</v>
      </c>
      <c r="G2326" s="211"/>
      <c r="H2326" s="213" t="s">
        <v>1</v>
      </c>
      <c r="I2326" s="215"/>
      <c r="J2326" s="211"/>
      <c r="K2326" s="211"/>
      <c r="L2326" s="216"/>
      <c r="M2326" s="217"/>
      <c r="N2326" s="218"/>
      <c r="O2326" s="218"/>
      <c r="P2326" s="218"/>
      <c r="Q2326" s="218"/>
      <c r="R2326" s="218"/>
      <c r="S2326" s="218"/>
      <c r="T2326" s="219"/>
      <c r="AT2326" s="220" t="s">
        <v>150</v>
      </c>
      <c r="AU2326" s="220" t="s">
        <v>80</v>
      </c>
      <c r="AV2326" s="11" t="s">
        <v>78</v>
      </c>
      <c r="AW2326" s="11" t="s">
        <v>35</v>
      </c>
      <c r="AX2326" s="11" t="s">
        <v>73</v>
      </c>
      <c r="AY2326" s="220" t="s">
        <v>141</v>
      </c>
    </row>
    <row r="2327" s="11" customFormat="1">
      <c r="B2327" s="210"/>
      <c r="C2327" s="211"/>
      <c r="D2327" s="212" t="s">
        <v>150</v>
      </c>
      <c r="E2327" s="213" t="s">
        <v>1</v>
      </c>
      <c r="F2327" s="214" t="s">
        <v>337</v>
      </c>
      <c r="G2327" s="211"/>
      <c r="H2327" s="213" t="s">
        <v>1</v>
      </c>
      <c r="I2327" s="215"/>
      <c r="J2327" s="211"/>
      <c r="K2327" s="211"/>
      <c r="L2327" s="216"/>
      <c r="M2327" s="217"/>
      <c r="N2327" s="218"/>
      <c r="O2327" s="218"/>
      <c r="P2327" s="218"/>
      <c r="Q2327" s="218"/>
      <c r="R2327" s="218"/>
      <c r="S2327" s="218"/>
      <c r="T2327" s="219"/>
      <c r="AT2327" s="220" t="s">
        <v>150</v>
      </c>
      <c r="AU2327" s="220" t="s">
        <v>80</v>
      </c>
      <c r="AV2327" s="11" t="s">
        <v>78</v>
      </c>
      <c r="AW2327" s="11" t="s">
        <v>35</v>
      </c>
      <c r="AX2327" s="11" t="s">
        <v>73</v>
      </c>
      <c r="AY2327" s="220" t="s">
        <v>141</v>
      </c>
    </row>
    <row r="2328" s="11" customFormat="1">
      <c r="B2328" s="210"/>
      <c r="C2328" s="211"/>
      <c r="D2328" s="212" t="s">
        <v>150</v>
      </c>
      <c r="E2328" s="213" t="s">
        <v>1</v>
      </c>
      <c r="F2328" s="214" t="s">
        <v>2179</v>
      </c>
      <c r="G2328" s="211"/>
      <c r="H2328" s="213" t="s">
        <v>1</v>
      </c>
      <c r="I2328" s="215"/>
      <c r="J2328" s="211"/>
      <c r="K2328" s="211"/>
      <c r="L2328" s="216"/>
      <c r="M2328" s="217"/>
      <c r="N2328" s="218"/>
      <c r="O2328" s="218"/>
      <c r="P2328" s="218"/>
      <c r="Q2328" s="218"/>
      <c r="R2328" s="218"/>
      <c r="S2328" s="218"/>
      <c r="T2328" s="219"/>
      <c r="AT2328" s="220" t="s">
        <v>150</v>
      </c>
      <c r="AU2328" s="220" t="s">
        <v>80</v>
      </c>
      <c r="AV2328" s="11" t="s">
        <v>78</v>
      </c>
      <c r="AW2328" s="11" t="s">
        <v>35</v>
      </c>
      <c r="AX2328" s="11" t="s">
        <v>73</v>
      </c>
      <c r="AY2328" s="220" t="s">
        <v>141</v>
      </c>
    </row>
    <row r="2329" s="12" customFormat="1">
      <c r="B2329" s="221"/>
      <c r="C2329" s="222"/>
      <c r="D2329" s="212" t="s">
        <v>150</v>
      </c>
      <c r="E2329" s="223" t="s">
        <v>1</v>
      </c>
      <c r="F2329" s="224" t="s">
        <v>364</v>
      </c>
      <c r="G2329" s="222"/>
      <c r="H2329" s="225">
        <v>245.70599999999999</v>
      </c>
      <c r="I2329" s="226"/>
      <c r="J2329" s="222"/>
      <c r="K2329" s="222"/>
      <c r="L2329" s="227"/>
      <c r="M2329" s="228"/>
      <c r="N2329" s="229"/>
      <c r="O2329" s="229"/>
      <c r="P2329" s="229"/>
      <c r="Q2329" s="229"/>
      <c r="R2329" s="229"/>
      <c r="S2329" s="229"/>
      <c r="T2329" s="230"/>
      <c r="AT2329" s="231" t="s">
        <v>150</v>
      </c>
      <c r="AU2329" s="231" t="s">
        <v>80</v>
      </c>
      <c r="AV2329" s="12" t="s">
        <v>80</v>
      </c>
      <c r="AW2329" s="12" t="s">
        <v>35</v>
      </c>
      <c r="AX2329" s="12" t="s">
        <v>78</v>
      </c>
      <c r="AY2329" s="231" t="s">
        <v>141</v>
      </c>
    </row>
    <row r="2330" s="1" customFormat="1" ht="14.4" customHeight="1">
      <c r="B2330" s="37"/>
      <c r="C2330" s="198" t="s">
        <v>2180</v>
      </c>
      <c r="D2330" s="198" t="s">
        <v>143</v>
      </c>
      <c r="E2330" s="199" t="s">
        <v>2181</v>
      </c>
      <c r="F2330" s="200" t="s">
        <v>2182</v>
      </c>
      <c r="G2330" s="201" t="s">
        <v>237</v>
      </c>
      <c r="H2330" s="202">
        <v>24.800000000000001</v>
      </c>
      <c r="I2330" s="203"/>
      <c r="J2330" s="204">
        <f>ROUND(I2330*H2330,2)</f>
        <v>0</v>
      </c>
      <c r="K2330" s="200" t="s">
        <v>147</v>
      </c>
      <c r="L2330" s="42"/>
      <c r="M2330" s="205" t="s">
        <v>1</v>
      </c>
      <c r="N2330" s="206" t="s">
        <v>44</v>
      </c>
      <c r="O2330" s="78"/>
      <c r="P2330" s="207">
        <f>O2330*H2330</f>
        <v>0</v>
      </c>
      <c r="Q2330" s="207">
        <v>1.0000000000000001E-05</v>
      </c>
      <c r="R2330" s="207">
        <f>Q2330*H2330</f>
        <v>0.00024800000000000001</v>
      </c>
      <c r="S2330" s="207">
        <v>0</v>
      </c>
      <c r="T2330" s="208">
        <f>S2330*H2330</f>
        <v>0</v>
      </c>
      <c r="AR2330" s="16" t="s">
        <v>285</v>
      </c>
      <c r="AT2330" s="16" t="s">
        <v>143</v>
      </c>
      <c r="AU2330" s="16" t="s">
        <v>80</v>
      </c>
      <c r="AY2330" s="16" t="s">
        <v>141</v>
      </c>
      <c r="BE2330" s="209">
        <f>IF(N2330="základní",J2330,0)</f>
        <v>0</v>
      </c>
      <c r="BF2330" s="209">
        <f>IF(N2330="snížená",J2330,0)</f>
        <v>0</v>
      </c>
      <c r="BG2330" s="209">
        <f>IF(N2330="zákl. přenesená",J2330,0)</f>
        <v>0</v>
      </c>
      <c r="BH2330" s="209">
        <f>IF(N2330="sníž. přenesená",J2330,0)</f>
        <v>0</v>
      </c>
      <c r="BI2330" s="209">
        <f>IF(N2330="nulová",J2330,0)</f>
        <v>0</v>
      </c>
      <c r="BJ2330" s="16" t="s">
        <v>78</v>
      </c>
      <c r="BK2330" s="209">
        <f>ROUND(I2330*H2330,2)</f>
        <v>0</v>
      </c>
      <c r="BL2330" s="16" t="s">
        <v>285</v>
      </c>
      <c r="BM2330" s="16" t="s">
        <v>2183</v>
      </c>
    </row>
    <row r="2331" s="11" customFormat="1">
      <c r="B2331" s="210"/>
      <c r="C2331" s="211"/>
      <c r="D2331" s="212" t="s">
        <v>150</v>
      </c>
      <c r="E2331" s="213" t="s">
        <v>1</v>
      </c>
      <c r="F2331" s="214" t="s">
        <v>2184</v>
      </c>
      <c r="G2331" s="211"/>
      <c r="H2331" s="213" t="s">
        <v>1</v>
      </c>
      <c r="I2331" s="215"/>
      <c r="J2331" s="211"/>
      <c r="K2331" s="211"/>
      <c r="L2331" s="216"/>
      <c r="M2331" s="217"/>
      <c r="N2331" s="218"/>
      <c r="O2331" s="218"/>
      <c r="P2331" s="218"/>
      <c r="Q2331" s="218"/>
      <c r="R2331" s="218"/>
      <c r="S2331" s="218"/>
      <c r="T2331" s="219"/>
      <c r="AT2331" s="220" t="s">
        <v>150</v>
      </c>
      <c r="AU2331" s="220" t="s">
        <v>80</v>
      </c>
      <c r="AV2331" s="11" t="s">
        <v>78</v>
      </c>
      <c r="AW2331" s="11" t="s">
        <v>35</v>
      </c>
      <c r="AX2331" s="11" t="s">
        <v>73</v>
      </c>
      <c r="AY2331" s="220" t="s">
        <v>141</v>
      </c>
    </row>
    <row r="2332" s="12" customFormat="1">
      <c r="B2332" s="221"/>
      <c r="C2332" s="222"/>
      <c r="D2332" s="212" t="s">
        <v>150</v>
      </c>
      <c r="E2332" s="223" t="s">
        <v>1</v>
      </c>
      <c r="F2332" s="224" t="s">
        <v>459</v>
      </c>
      <c r="G2332" s="222"/>
      <c r="H2332" s="225">
        <v>12.4</v>
      </c>
      <c r="I2332" s="226"/>
      <c r="J2332" s="222"/>
      <c r="K2332" s="222"/>
      <c r="L2332" s="227"/>
      <c r="M2332" s="228"/>
      <c r="N2332" s="229"/>
      <c r="O2332" s="229"/>
      <c r="P2332" s="229"/>
      <c r="Q2332" s="229"/>
      <c r="R2332" s="229"/>
      <c r="S2332" s="229"/>
      <c r="T2332" s="230"/>
      <c r="AT2332" s="231" t="s">
        <v>150</v>
      </c>
      <c r="AU2332" s="231" t="s">
        <v>80</v>
      </c>
      <c r="AV2332" s="12" t="s">
        <v>80</v>
      </c>
      <c r="AW2332" s="12" t="s">
        <v>35</v>
      </c>
      <c r="AX2332" s="12" t="s">
        <v>73</v>
      </c>
      <c r="AY2332" s="231" t="s">
        <v>141</v>
      </c>
    </row>
    <row r="2333" s="12" customFormat="1">
      <c r="B2333" s="221"/>
      <c r="C2333" s="222"/>
      <c r="D2333" s="212" t="s">
        <v>150</v>
      </c>
      <c r="E2333" s="223" t="s">
        <v>1</v>
      </c>
      <c r="F2333" s="224" t="s">
        <v>460</v>
      </c>
      <c r="G2333" s="222"/>
      <c r="H2333" s="225">
        <v>12.4</v>
      </c>
      <c r="I2333" s="226"/>
      <c r="J2333" s="222"/>
      <c r="K2333" s="222"/>
      <c r="L2333" s="227"/>
      <c r="M2333" s="228"/>
      <c r="N2333" s="229"/>
      <c r="O2333" s="229"/>
      <c r="P2333" s="229"/>
      <c r="Q2333" s="229"/>
      <c r="R2333" s="229"/>
      <c r="S2333" s="229"/>
      <c r="T2333" s="230"/>
      <c r="AT2333" s="231" t="s">
        <v>150</v>
      </c>
      <c r="AU2333" s="231" t="s">
        <v>80</v>
      </c>
      <c r="AV2333" s="12" t="s">
        <v>80</v>
      </c>
      <c r="AW2333" s="12" t="s">
        <v>35</v>
      </c>
      <c r="AX2333" s="12" t="s">
        <v>73</v>
      </c>
      <c r="AY2333" s="231" t="s">
        <v>141</v>
      </c>
    </row>
    <row r="2334" s="13" customFormat="1">
      <c r="B2334" s="232"/>
      <c r="C2334" s="233"/>
      <c r="D2334" s="212" t="s">
        <v>150</v>
      </c>
      <c r="E2334" s="234" t="s">
        <v>1</v>
      </c>
      <c r="F2334" s="235" t="s">
        <v>155</v>
      </c>
      <c r="G2334" s="233"/>
      <c r="H2334" s="236">
        <v>24.800000000000001</v>
      </c>
      <c r="I2334" s="237"/>
      <c r="J2334" s="233"/>
      <c r="K2334" s="233"/>
      <c r="L2334" s="238"/>
      <c r="M2334" s="239"/>
      <c r="N2334" s="240"/>
      <c r="O2334" s="240"/>
      <c r="P2334" s="240"/>
      <c r="Q2334" s="240"/>
      <c r="R2334" s="240"/>
      <c r="S2334" s="240"/>
      <c r="T2334" s="241"/>
      <c r="AT2334" s="242" t="s">
        <v>150</v>
      </c>
      <c r="AU2334" s="242" t="s">
        <v>80</v>
      </c>
      <c r="AV2334" s="13" t="s">
        <v>148</v>
      </c>
      <c r="AW2334" s="13" t="s">
        <v>35</v>
      </c>
      <c r="AX2334" s="13" t="s">
        <v>78</v>
      </c>
      <c r="AY2334" s="242" t="s">
        <v>141</v>
      </c>
    </row>
    <row r="2335" s="1" customFormat="1" ht="14.4" customHeight="1">
      <c r="B2335" s="37"/>
      <c r="C2335" s="198" t="s">
        <v>2185</v>
      </c>
      <c r="D2335" s="198" t="s">
        <v>143</v>
      </c>
      <c r="E2335" s="199" t="s">
        <v>2186</v>
      </c>
      <c r="F2335" s="200" t="s">
        <v>2187</v>
      </c>
      <c r="G2335" s="201" t="s">
        <v>237</v>
      </c>
      <c r="H2335" s="202">
        <v>28.521000000000001</v>
      </c>
      <c r="I2335" s="203"/>
      <c r="J2335" s="204">
        <f>ROUND(I2335*H2335,2)</f>
        <v>0</v>
      </c>
      <c r="K2335" s="200" t="s">
        <v>147</v>
      </c>
      <c r="L2335" s="42"/>
      <c r="M2335" s="205" t="s">
        <v>1</v>
      </c>
      <c r="N2335" s="206" t="s">
        <v>44</v>
      </c>
      <c r="O2335" s="78"/>
      <c r="P2335" s="207">
        <f>O2335*H2335</f>
        <v>0</v>
      </c>
      <c r="Q2335" s="207">
        <v>2.0000000000000002E-05</v>
      </c>
      <c r="R2335" s="207">
        <f>Q2335*H2335</f>
        <v>0.00057042000000000008</v>
      </c>
      <c r="S2335" s="207">
        <v>0</v>
      </c>
      <c r="T2335" s="208">
        <f>S2335*H2335</f>
        <v>0</v>
      </c>
      <c r="AR2335" s="16" t="s">
        <v>285</v>
      </c>
      <c r="AT2335" s="16" t="s">
        <v>143</v>
      </c>
      <c r="AU2335" s="16" t="s">
        <v>80</v>
      </c>
      <c r="AY2335" s="16" t="s">
        <v>141</v>
      </c>
      <c r="BE2335" s="209">
        <f>IF(N2335="základní",J2335,0)</f>
        <v>0</v>
      </c>
      <c r="BF2335" s="209">
        <f>IF(N2335="snížená",J2335,0)</f>
        <v>0</v>
      </c>
      <c r="BG2335" s="209">
        <f>IF(N2335="zákl. přenesená",J2335,0)</f>
        <v>0</v>
      </c>
      <c r="BH2335" s="209">
        <f>IF(N2335="sníž. přenesená",J2335,0)</f>
        <v>0</v>
      </c>
      <c r="BI2335" s="209">
        <f>IF(N2335="nulová",J2335,0)</f>
        <v>0</v>
      </c>
      <c r="BJ2335" s="16" t="s">
        <v>78</v>
      </c>
      <c r="BK2335" s="209">
        <f>ROUND(I2335*H2335,2)</f>
        <v>0</v>
      </c>
      <c r="BL2335" s="16" t="s">
        <v>285</v>
      </c>
      <c r="BM2335" s="16" t="s">
        <v>2188</v>
      </c>
    </row>
    <row r="2336" s="11" customFormat="1">
      <c r="B2336" s="210"/>
      <c r="C2336" s="211"/>
      <c r="D2336" s="212" t="s">
        <v>150</v>
      </c>
      <c r="E2336" s="213" t="s">
        <v>1</v>
      </c>
      <c r="F2336" s="214" t="s">
        <v>216</v>
      </c>
      <c r="G2336" s="211"/>
      <c r="H2336" s="213" t="s">
        <v>1</v>
      </c>
      <c r="I2336" s="215"/>
      <c r="J2336" s="211"/>
      <c r="K2336" s="211"/>
      <c r="L2336" s="216"/>
      <c r="M2336" s="217"/>
      <c r="N2336" s="218"/>
      <c r="O2336" s="218"/>
      <c r="P2336" s="218"/>
      <c r="Q2336" s="218"/>
      <c r="R2336" s="218"/>
      <c r="S2336" s="218"/>
      <c r="T2336" s="219"/>
      <c r="AT2336" s="220" t="s">
        <v>150</v>
      </c>
      <c r="AU2336" s="220" t="s">
        <v>80</v>
      </c>
      <c r="AV2336" s="11" t="s">
        <v>78</v>
      </c>
      <c r="AW2336" s="11" t="s">
        <v>35</v>
      </c>
      <c r="AX2336" s="11" t="s">
        <v>73</v>
      </c>
      <c r="AY2336" s="220" t="s">
        <v>141</v>
      </c>
    </row>
    <row r="2337" s="11" customFormat="1">
      <c r="B2337" s="210"/>
      <c r="C2337" s="211"/>
      <c r="D2337" s="212" t="s">
        <v>150</v>
      </c>
      <c r="E2337" s="213" t="s">
        <v>1</v>
      </c>
      <c r="F2337" s="214" t="s">
        <v>2189</v>
      </c>
      <c r="G2337" s="211"/>
      <c r="H2337" s="213" t="s">
        <v>1</v>
      </c>
      <c r="I2337" s="215"/>
      <c r="J2337" s="211"/>
      <c r="K2337" s="211"/>
      <c r="L2337" s="216"/>
      <c r="M2337" s="217"/>
      <c r="N2337" s="218"/>
      <c r="O2337" s="218"/>
      <c r="P2337" s="218"/>
      <c r="Q2337" s="218"/>
      <c r="R2337" s="218"/>
      <c r="S2337" s="218"/>
      <c r="T2337" s="219"/>
      <c r="AT2337" s="220" t="s">
        <v>150</v>
      </c>
      <c r="AU2337" s="220" t="s">
        <v>80</v>
      </c>
      <c r="AV2337" s="11" t="s">
        <v>78</v>
      </c>
      <c r="AW2337" s="11" t="s">
        <v>35</v>
      </c>
      <c r="AX2337" s="11" t="s">
        <v>73</v>
      </c>
      <c r="AY2337" s="220" t="s">
        <v>141</v>
      </c>
    </row>
    <row r="2338" s="12" customFormat="1">
      <c r="B2338" s="221"/>
      <c r="C2338" s="222"/>
      <c r="D2338" s="212" t="s">
        <v>150</v>
      </c>
      <c r="E2338" s="223" t="s">
        <v>1</v>
      </c>
      <c r="F2338" s="224" t="s">
        <v>441</v>
      </c>
      <c r="G2338" s="222"/>
      <c r="H2338" s="225">
        <v>21.209</v>
      </c>
      <c r="I2338" s="226"/>
      <c r="J2338" s="222"/>
      <c r="K2338" s="222"/>
      <c r="L2338" s="227"/>
      <c r="M2338" s="228"/>
      <c r="N2338" s="229"/>
      <c r="O2338" s="229"/>
      <c r="P2338" s="229"/>
      <c r="Q2338" s="229"/>
      <c r="R2338" s="229"/>
      <c r="S2338" s="229"/>
      <c r="T2338" s="230"/>
      <c r="AT2338" s="231" t="s">
        <v>150</v>
      </c>
      <c r="AU2338" s="231" t="s">
        <v>80</v>
      </c>
      <c r="AV2338" s="12" t="s">
        <v>80</v>
      </c>
      <c r="AW2338" s="12" t="s">
        <v>35</v>
      </c>
      <c r="AX2338" s="12" t="s">
        <v>73</v>
      </c>
      <c r="AY2338" s="231" t="s">
        <v>141</v>
      </c>
    </row>
    <row r="2339" s="11" customFormat="1">
      <c r="B2339" s="210"/>
      <c r="C2339" s="211"/>
      <c r="D2339" s="212" t="s">
        <v>150</v>
      </c>
      <c r="E2339" s="213" t="s">
        <v>1</v>
      </c>
      <c r="F2339" s="214" t="s">
        <v>2190</v>
      </c>
      <c r="G2339" s="211"/>
      <c r="H2339" s="213" t="s">
        <v>1</v>
      </c>
      <c r="I2339" s="215"/>
      <c r="J2339" s="211"/>
      <c r="K2339" s="211"/>
      <c r="L2339" s="216"/>
      <c r="M2339" s="217"/>
      <c r="N2339" s="218"/>
      <c r="O2339" s="218"/>
      <c r="P2339" s="218"/>
      <c r="Q2339" s="218"/>
      <c r="R2339" s="218"/>
      <c r="S2339" s="218"/>
      <c r="T2339" s="219"/>
      <c r="AT2339" s="220" t="s">
        <v>150</v>
      </c>
      <c r="AU2339" s="220" t="s">
        <v>80</v>
      </c>
      <c r="AV2339" s="11" t="s">
        <v>78</v>
      </c>
      <c r="AW2339" s="11" t="s">
        <v>35</v>
      </c>
      <c r="AX2339" s="11" t="s">
        <v>73</v>
      </c>
      <c r="AY2339" s="220" t="s">
        <v>141</v>
      </c>
    </row>
    <row r="2340" s="12" customFormat="1">
      <c r="B2340" s="221"/>
      <c r="C2340" s="222"/>
      <c r="D2340" s="212" t="s">
        <v>150</v>
      </c>
      <c r="E2340" s="223" t="s">
        <v>1</v>
      </c>
      <c r="F2340" s="224" t="s">
        <v>443</v>
      </c>
      <c r="G2340" s="222"/>
      <c r="H2340" s="225">
        <v>1.9199999999999999</v>
      </c>
      <c r="I2340" s="226"/>
      <c r="J2340" s="222"/>
      <c r="K2340" s="222"/>
      <c r="L2340" s="227"/>
      <c r="M2340" s="228"/>
      <c r="N2340" s="229"/>
      <c r="O2340" s="229"/>
      <c r="P2340" s="229"/>
      <c r="Q2340" s="229"/>
      <c r="R2340" s="229"/>
      <c r="S2340" s="229"/>
      <c r="T2340" s="230"/>
      <c r="AT2340" s="231" t="s">
        <v>150</v>
      </c>
      <c r="AU2340" s="231" t="s">
        <v>80</v>
      </c>
      <c r="AV2340" s="12" t="s">
        <v>80</v>
      </c>
      <c r="AW2340" s="12" t="s">
        <v>35</v>
      </c>
      <c r="AX2340" s="12" t="s">
        <v>73</v>
      </c>
      <c r="AY2340" s="231" t="s">
        <v>141</v>
      </c>
    </row>
    <row r="2341" s="12" customFormat="1">
      <c r="B2341" s="221"/>
      <c r="C2341" s="222"/>
      <c r="D2341" s="212" t="s">
        <v>150</v>
      </c>
      <c r="E2341" s="223" t="s">
        <v>1</v>
      </c>
      <c r="F2341" s="224" t="s">
        <v>444</v>
      </c>
      <c r="G2341" s="222"/>
      <c r="H2341" s="225">
        <v>2.5920000000000001</v>
      </c>
      <c r="I2341" s="226"/>
      <c r="J2341" s="222"/>
      <c r="K2341" s="222"/>
      <c r="L2341" s="227"/>
      <c r="M2341" s="228"/>
      <c r="N2341" s="229"/>
      <c r="O2341" s="229"/>
      <c r="P2341" s="229"/>
      <c r="Q2341" s="229"/>
      <c r="R2341" s="229"/>
      <c r="S2341" s="229"/>
      <c r="T2341" s="230"/>
      <c r="AT2341" s="231" t="s">
        <v>150</v>
      </c>
      <c r="AU2341" s="231" t="s">
        <v>80</v>
      </c>
      <c r="AV2341" s="12" t="s">
        <v>80</v>
      </c>
      <c r="AW2341" s="12" t="s">
        <v>35</v>
      </c>
      <c r="AX2341" s="12" t="s">
        <v>73</v>
      </c>
      <c r="AY2341" s="231" t="s">
        <v>141</v>
      </c>
    </row>
    <row r="2342" s="12" customFormat="1">
      <c r="B2342" s="221"/>
      <c r="C2342" s="222"/>
      <c r="D2342" s="212" t="s">
        <v>150</v>
      </c>
      <c r="E2342" s="223" t="s">
        <v>1</v>
      </c>
      <c r="F2342" s="224" t="s">
        <v>445</v>
      </c>
      <c r="G2342" s="222"/>
      <c r="H2342" s="225">
        <v>2.7999999999999998</v>
      </c>
      <c r="I2342" s="226"/>
      <c r="J2342" s="222"/>
      <c r="K2342" s="222"/>
      <c r="L2342" s="227"/>
      <c r="M2342" s="228"/>
      <c r="N2342" s="229"/>
      <c r="O2342" s="229"/>
      <c r="P2342" s="229"/>
      <c r="Q2342" s="229"/>
      <c r="R2342" s="229"/>
      <c r="S2342" s="229"/>
      <c r="T2342" s="230"/>
      <c r="AT2342" s="231" t="s">
        <v>150</v>
      </c>
      <c r="AU2342" s="231" t="s">
        <v>80</v>
      </c>
      <c r="AV2342" s="12" t="s">
        <v>80</v>
      </c>
      <c r="AW2342" s="12" t="s">
        <v>35</v>
      </c>
      <c r="AX2342" s="12" t="s">
        <v>73</v>
      </c>
      <c r="AY2342" s="231" t="s">
        <v>141</v>
      </c>
    </row>
    <row r="2343" s="13" customFormat="1">
      <c r="B2343" s="232"/>
      <c r="C2343" s="233"/>
      <c r="D2343" s="212" t="s">
        <v>150</v>
      </c>
      <c r="E2343" s="234" t="s">
        <v>1</v>
      </c>
      <c r="F2343" s="235" t="s">
        <v>155</v>
      </c>
      <c r="G2343" s="233"/>
      <c r="H2343" s="236">
        <v>28.521000000000001</v>
      </c>
      <c r="I2343" s="237"/>
      <c r="J2343" s="233"/>
      <c r="K2343" s="233"/>
      <c r="L2343" s="238"/>
      <c r="M2343" s="239"/>
      <c r="N2343" s="240"/>
      <c r="O2343" s="240"/>
      <c r="P2343" s="240"/>
      <c r="Q2343" s="240"/>
      <c r="R2343" s="240"/>
      <c r="S2343" s="240"/>
      <c r="T2343" s="241"/>
      <c r="AT2343" s="242" t="s">
        <v>150</v>
      </c>
      <c r="AU2343" s="242" t="s">
        <v>80</v>
      </c>
      <c r="AV2343" s="13" t="s">
        <v>148</v>
      </c>
      <c r="AW2343" s="13" t="s">
        <v>35</v>
      </c>
      <c r="AX2343" s="13" t="s">
        <v>78</v>
      </c>
      <c r="AY2343" s="242" t="s">
        <v>141</v>
      </c>
    </row>
    <row r="2344" s="1" customFormat="1" ht="14.4" customHeight="1">
      <c r="B2344" s="37"/>
      <c r="C2344" s="198" t="s">
        <v>2191</v>
      </c>
      <c r="D2344" s="198" t="s">
        <v>143</v>
      </c>
      <c r="E2344" s="199" t="s">
        <v>2192</v>
      </c>
      <c r="F2344" s="200" t="s">
        <v>2193</v>
      </c>
      <c r="G2344" s="201" t="s">
        <v>237</v>
      </c>
      <c r="H2344" s="202">
        <v>91.385999999999996</v>
      </c>
      <c r="I2344" s="203"/>
      <c r="J2344" s="204">
        <f>ROUND(I2344*H2344,2)</f>
        <v>0</v>
      </c>
      <c r="K2344" s="200" t="s">
        <v>147</v>
      </c>
      <c r="L2344" s="42"/>
      <c r="M2344" s="205" t="s">
        <v>1</v>
      </c>
      <c r="N2344" s="206" t="s">
        <v>44</v>
      </c>
      <c r="O2344" s="78"/>
      <c r="P2344" s="207">
        <f>O2344*H2344</f>
        <v>0</v>
      </c>
      <c r="Q2344" s="207">
        <v>1.0000000000000001E-05</v>
      </c>
      <c r="R2344" s="207">
        <f>Q2344*H2344</f>
        <v>0.00091386000000000006</v>
      </c>
      <c r="S2344" s="207">
        <v>0</v>
      </c>
      <c r="T2344" s="208">
        <f>S2344*H2344</f>
        <v>0</v>
      </c>
      <c r="AR2344" s="16" t="s">
        <v>285</v>
      </c>
      <c r="AT2344" s="16" t="s">
        <v>143</v>
      </c>
      <c r="AU2344" s="16" t="s">
        <v>80</v>
      </c>
      <c r="AY2344" s="16" t="s">
        <v>141</v>
      </c>
      <c r="BE2344" s="209">
        <f>IF(N2344="základní",J2344,0)</f>
        <v>0</v>
      </c>
      <c r="BF2344" s="209">
        <f>IF(N2344="snížená",J2344,0)</f>
        <v>0</v>
      </c>
      <c r="BG2344" s="209">
        <f>IF(N2344="zákl. přenesená",J2344,0)</f>
        <v>0</v>
      </c>
      <c r="BH2344" s="209">
        <f>IF(N2344="sníž. přenesená",J2344,0)</f>
        <v>0</v>
      </c>
      <c r="BI2344" s="209">
        <f>IF(N2344="nulová",J2344,0)</f>
        <v>0</v>
      </c>
      <c r="BJ2344" s="16" t="s">
        <v>78</v>
      </c>
      <c r="BK2344" s="209">
        <f>ROUND(I2344*H2344,2)</f>
        <v>0</v>
      </c>
      <c r="BL2344" s="16" t="s">
        <v>285</v>
      </c>
      <c r="BM2344" s="16" t="s">
        <v>2194</v>
      </c>
    </row>
    <row r="2345" s="11" customFormat="1">
      <c r="B2345" s="210"/>
      <c r="C2345" s="211"/>
      <c r="D2345" s="212" t="s">
        <v>150</v>
      </c>
      <c r="E2345" s="213" t="s">
        <v>1</v>
      </c>
      <c r="F2345" s="214" t="s">
        <v>216</v>
      </c>
      <c r="G2345" s="211"/>
      <c r="H2345" s="213" t="s">
        <v>1</v>
      </c>
      <c r="I2345" s="215"/>
      <c r="J2345" s="211"/>
      <c r="K2345" s="211"/>
      <c r="L2345" s="216"/>
      <c r="M2345" s="217"/>
      <c r="N2345" s="218"/>
      <c r="O2345" s="218"/>
      <c r="P2345" s="218"/>
      <c r="Q2345" s="218"/>
      <c r="R2345" s="218"/>
      <c r="S2345" s="218"/>
      <c r="T2345" s="219"/>
      <c r="AT2345" s="220" t="s">
        <v>150</v>
      </c>
      <c r="AU2345" s="220" t="s">
        <v>80</v>
      </c>
      <c r="AV2345" s="11" t="s">
        <v>78</v>
      </c>
      <c r="AW2345" s="11" t="s">
        <v>35</v>
      </c>
      <c r="AX2345" s="11" t="s">
        <v>73</v>
      </c>
      <c r="AY2345" s="220" t="s">
        <v>141</v>
      </c>
    </row>
    <row r="2346" s="11" customFormat="1">
      <c r="B2346" s="210"/>
      <c r="C2346" s="211"/>
      <c r="D2346" s="212" t="s">
        <v>150</v>
      </c>
      <c r="E2346" s="213" t="s">
        <v>1</v>
      </c>
      <c r="F2346" s="214" t="s">
        <v>2195</v>
      </c>
      <c r="G2346" s="211"/>
      <c r="H2346" s="213" t="s">
        <v>1</v>
      </c>
      <c r="I2346" s="215"/>
      <c r="J2346" s="211"/>
      <c r="K2346" s="211"/>
      <c r="L2346" s="216"/>
      <c r="M2346" s="217"/>
      <c r="N2346" s="218"/>
      <c r="O2346" s="218"/>
      <c r="P2346" s="218"/>
      <c r="Q2346" s="218"/>
      <c r="R2346" s="218"/>
      <c r="S2346" s="218"/>
      <c r="T2346" s="219"/>
      <c r="AT2346" s="220" t="s">
        <v>150</v>
      </c>
      <c r="AU2346" s="220" t="s">
        <v>80</v>
      </c>
      <c r="AV2346" s="11" t="s">
        <v>78</v>
      </c>
      <c r="AW2346" s="11" t="s">
        <v>35</v>
      </c>
      <c r="AX2346" s="11" t="s">
        <v>73</v>
      </c>
      <c r="AY2346" s="220" t="s">
        <v>141</v>
      </c>
    </row>
    <row r="2347" s="12" customFormat="1">
      <c r="B2347" s="221"/>
      <c r="C2347" s="222"/>
      <c r="D2347" s="212" t="s">
        <v>150</v>
      </c>
      <c r="E2347" s="223" t="s">
        <v>1</v>
      </c>
      <c r="F2347" s="224" t="s">
        <v>447</v>
      </c>
      <c r="G2347" s="222"/>
      <c r="H2347" s="225">
        <v>14.183999999999999</v>
      </c>
      <c r="I2347" s="226"/>
      <c r="J2347" s="222"/>
      <c r="K2347" s="222"/>
      <c r="L2347" s="227"/>
      <c r="M2347" s="228"/>
      <c r="N2347" s="229"/>
      <c r="O2347" s="229"/>
      <c r="P2347" s="229"/>
      <c r="Q2347" s="229"/>
      <c r="R2347" s="229"/>
      <c r="S2347" s="229"/>
      <c r="T2347" s="230"/>
      <c r="AT2347" s="231" t="s">
        <v>150</v>
      </c>
      <c r="AU2347" s="231" t="s">
        <v>80</v>
      </c>
      <c r="AV2347" s="12" t="s">
        <v>80</v>
      </c>
      <c r="AW2347" s="12" t="s">
        <v>35</v>
      </c>
      <c r="AX2347" s="12" t="s">
        <v>73</v>
      </c>
      <c r="AY2347" s="231" t="s">
        <v>141</v>
      </c>
    </row>
    <row r="2348" s="12" customFormat="1">
      <c r="B2348" s="221"/>
      <c r="C2348" s="222"/>
      <c r="D2348" s="212" t="s">
        <v>150</v>
      </c>
      <c r="E2348" s="223" t="s">
        <v>1</v>
      </c>
      <c r="F2348" s="224" t="s">
        <v>448</v>
      </c>
      <c r="G2348" s="222"/>
      <c r="H2348" s="225">
        <v>9.4559999999999995</v>
      </c>
      <c r="I2348" s="226"/>
      <c r="J2348" s="222"/>
      <c r="K2348" s="222"/>
      <c r="L2348" s="227"/>
      <c r="M2348" s="228"/>
      <c r="N2348" s="229"/>
      <c r="O2348" s="229"/>
      <c r="P2348" s="229"/>
      <c r="Q2348" s="229"/>
      <c r="R2348" s="229"/>
      <c r="S2348" s="229"/>
      <c r="T2348" s="230"/>
      <c r="AT2348" s="231" t="s">
        <v>150</v>
      </c>
      <c r="AU2348" s="231" t="s">
        <v>80</v>
      </c>
      <c r="AV2348" s="12" t="s">
        <v>80</v>
      </c>
      <c r="AW2348" s="12" t="s">
        <v>35</v>
      </c>
      <c r="AX2348" s="12" t="s">
        <v>73</v>
      </c>
      <c r="AY2348" s="231" t="s">
        <v>141</v>
      </c>
    </row>
    <row r="2349" s="12" customFormat="1">
      <c r="B2349" s="221"/>
      <c r="C2349" s="222"/>
      <c r="D2349" s="212" t="s">
        <v>150</v>
      </c>
      <c r="E2349" s="223" t="s">
        <v>1</v>
      </c>
      <c r="F2349" s="224" t="s">
        <v>449</v>
      </c>
      <c r="G2349" s="222"/>
      <c r="H2349" s="225">
        <v>2.758</v>
      </c>
      <c r="I2349" s="226"/>
      <c r="J2349" s="222"/>
      <c r="K2349" s="222"/>
      <c r="L2349" s="227"/>
      <c r="M2349" s="228"/>
      <c r="N2349" s="229"/>
      <c r="O2349" s="229"/>
      <c r="P2349" s="229"/>
      <c r="Q2349" s="229"/>
      <c r="R2349" s="229"/>
      <c r="S2349" s="229"/>
      <c r="T2349" s="230"/>
      <c r="AT2349" s="231" t="s">
        <v>150</v>
      </c>
      <c r="AU2349" s="231" t="s">
        <v>80</v>
      </c>
      <c r="AV2349" s="12" t="s">
        <v>80</v>
      </c>
      <c r="AW2349" s="12" t="s">
        <v>35</v>
      </c>
      <c r="AX2349" s="12" t="s">
        <v>73</v>
      </c>
      <c r="AY2349" s="231" t="s">
        <v>141</v>
      </c>
    </row>
    <row r="2350" s="12" customFormat="1">
      <c r="B2350" s="221"/>
      <c r="C2350" s="222"/>
      <c r="D2350" s="212" t="s">
        <v>150</v>
      </c>
      <c r="E2350" s="223" t="s">
        <v>1</v>
      </c>
      <c r="F2350" s="224" t="s">
        <v>450</v>
      </c>
      <c r="G2350" s="222"/>
      <c r="H2350" s="225">
        <v>4.7279999999999998</v>
      </c>
      <c r="I2350" s="226"/>
      <c r="J2350" s="222"/>
      <c r="K2350" s="222"/>
      <c r="L2350" s="227"/>
      <c r="M2350" s="228"/>
      <c r="N2350" s="229"/>
      <c r="O2350" s="229"/>
      <c r="P2350" s="229"/>
      <c r="Q2350" s="229"/>
      <c r="R2350" s="229"/>
      <c r="S2350" s="229"/>
      <c r="T2350" s="230"/>
      <c r="AT2350" s="231" t="s">
        <v>150</v>
      </c>
      <c r="AU2350" s="231" t="s">
        <v>80</v>
      </c>
      <c r="AV2350" s="12" t="s">
        <v>80</v>
      </c>
      <c r="AW2350" s="12" t="s">
        <v>35</v>
      </c>
      <c r="AX2350" s="12" t="s">
        <v>73</v>
      </c>
      <c r="AY2350" s="231" t="s">
        <v>141</v>
      </c>
    </row>
    <row r="2351" s="11" customFormat="1">
      <c r="B2351" s="210"/>
      <c r="C2351" s="211"/>
      <c r="D2351" s="212" t="s">
        <v>150</v>
      </c>
      <c r="E2351" s="213" t="s">
        <v>1</v>
      </c>
      <c r="F2351" s="214" t="s">
        <v>2196</v>
      </c>
      <c r="G2351" s="211"/>
      <c r="H2351" s="213" t="s">
        <v>1</v>
      </c>
      <c r="I2351" s="215"/>
      <c r="J2351" s="211"/>
      <c r="K2351" s="211"/>
      <c r="L2351" s="216"/>
      <c r="M2351" s="217"/>
      <c r="N2351" s="218"/>
      <c r="O2351" s="218"/>
      <c r="P2351" s="218"/>
      <c r="Q2351" s="218"/>
      <c r="R2351" s="218"/>
      <c r="S2351" s="218"/>
      <c r="T2351" s="219"/>
      <c r="AT2351" s="220" t="s">
        <v>150</v>
      </c>
      <c r="AU2351" s="220" t="s">
        <v>80</v>
      </c>
      <c r="AV2351" s="11" t="s">
        <v>78</v>
      </c>
      <c r="AW2351" s="11" t="s">
        <v>35</v>
      </c>
      <c r="AX2351" s="11" t="s">
        <v>73</v>
      </c>
      <c r="AY2351" s="220" t="s">
        <v>141</v>
      </c>
    </row>
    <row r="2352" s="11" customFormat="1">
      <c r="B2352" s="210"/>
      <c r="C2352" s="211"/>
      <c r="D2352" s="212" t="s">
        <v>150</v>
      </c>
      <c r="E2352" s="213" t="s">
        <v>1</v>
      </c>
      <c r="F2352" s="214" t="s">
        <v>452</v>
      </c>
      <c r="G2352" s="211"/>
      <c r="H2352" s="213" t="s">
        <v>1</v>
      </c>
      <c r="I2352" s="215"/>
      <c r="J2352" s="211"/>
      <c r="K2352" s="211"/>
      <c r="L2352" s="216"/>
      <c r="M2352" s="217"/>
      <c r="N2352" s="218"/>
      <c r="O2352" s="218"/>
      <c r="P2352" s="218"/>
      <c r="Q2352" s="218"/>
      <c r="R2352" s="218"/>
      <c r="S2352" s="218"/>
      <c r="T2352" s="219"/>
      <c r="AT2352" s="220" t="s">
        <v>150</v>
      </c>
      <c r="AU2352" s="220" t="s">
        <v>80</v>
      </c>
      <c r="AV2352" s="11" t="s">
        <v>78</v>
      </c>
      <c r="AW2352" s="11" t="s">
        <v>35</v>
      </c>
      <c r="AX2352" s="11" t="s">
        <v>73</v>
      </c>
      <c r="AY2352" s="220" t="s">
        <v>141</v>
      </c>
    </row>
    <row r="2353" s="12" customFormat="1">
      <c r="B2353" s="221"/>
      <c r="C2353" s="222"/>
      <c r="D2353" s="212" t="s">
        <v>150</v>
      </c>
      <c r="E2353" s="223" t="s">
        <v>1</v>
      </c>
      <c r="F2353" s="224" t="s">
        <v>453</v>
      </c>
      <c r="G2353" s="222"/>
      <c r="H2353" s="225">
        <v>7.0919999999999996</v>
      </c>
      <c r="I2353" s="226"/>
      <c r="J2353" s="222"/>
      <c r="K2353" s="222"/>
      <c r="L2353" s="227"/>
      <c r="M2353" s="228"/>
      <c r="N2353" s="229"/>
      <c r="O2353" s="229"/>
      <c r="P2353" s="229"/>
      <c r="Q2353" s="229"/>
      <c r="R2353" s="229"/>
      <c r="S2353" s="229"/>
      <c r="T2353" s="230"/>
      <c r="AT2353" s="231" t="s">
        <v>150</v>
      </c>
      <c r="AU2353" s="231" t="s">
        <v>80</v>
      </c>
      <c r="AV2353" s="12" t="s">
        <v>80</v>
      </c>
      <c r="AW2353" s="12" t="s">
        <v>35</v>
      </c>
      <c r="AX2353" s="12" t="s">
        <v>73</v>
      </c>
      <c r="AY2353" s="231" t="s">
        <v>141</v>
      </c>
    </row>
    <row r="2354" s="12" customFormat="1">
      <c r="B2354" s="221"/>
      <c r="C2354" s="222"/>
      <c r="D2354" s="212" t="s">
        <v>150</v>
      </c>
      <c r="E2354" s="223" t="s">
        <v>1</v>
      </c>
      <c r="F2354" s="224" t="s">
        <v>454</v>
      </c>
      <c r="G2354" s="222"/>
      <c r="H2354" s="225">
        <v>5.516</v>
      </c>
      <c r="I2354" s="226"/>
      <c r="J2354" s="222"/>
      <c r="K2354" s="222"/>
      <c r="L2354" s="227"/>
      <c r="M2354" s="228"/>
      <c r="N2354" s="229"/>
      <c r="O2354" s="229"/>
      <c r="P2354" s="229"/>
      <c r="Q2354" s="229"/>
      <c r="R2354" s="229"/>
      <c r="S2354" s="229"/>
      <c r="T2354" s="230"/>
      <c r="AT2354" s="231" t="s">
        <v>150</v>
      </c>
      <c r="AU2354" s="231" t="s">
        <v>80</v>
      </c>
      <c r="AV2354" s="12" t="s">
        <v>80</v>
      </c>
      <c r="AW2354" s="12" t="s">
        <v>35</v>
      </c>
      <c r="AX2354" s="12" t="s">
        <v>73</v>
      </c>
      <c r="AY2354" s="231" t="s">
        <v>141</v>
      </c>
    </row>
    <row r="2355" s="12" customFormat="1">
      <c r="B2355" s="221"/>
      <c r="C2355" s="222"/>
      <c r="D2355" s="212" t="s">
        <v>150</v>
      </c>
      <c r="E2355" s="223" t="s">
        <v>1</v>
      </c>
      <c r="F2355" s="224" t="s">
        <v>455</v>
      </c>
      <c r="G2355" s="222"/>
      <c r="H2355" s="225">
        <v>3.1520000000000001</v>
      </c>
      <c r="I2355" s="226"/>
      <c r="J2355" s="222"/>
      <c r="K2355" s="222"/>
      <c r="L2355" s="227"/>
      <c r="M2355" s="228"/>
      <c r="N2355" s="229"/>
      <c r="O2355" s="229"/>
      <c r="P2355" s="229"/>
      <c r="Q2355" s="229"/>
      <c r="R2355" s="229"/>
      <c r="S2355" s="229"/>
      <c r="T2355" s="230"/>
      <c r="AT2355" s="231" t="s">
        <v>150</v>
      </c>
      <c r="AU2355" s="231" t="s">
        <v>80</v>
      </c>
      <c r="AV2355" s="12" t="s">
        <v>80</v>
      </c>
      <c r="AW2355" s="12" t="s">
        <v>35</v>
      </c>
      <c r="AX2355" s="12" t="s">
        <v>73</v>
      </c>
      <c r="AY2355" s="231" t="s">
        <v>141</v>
      </c>
    </row>
    <row r="2356" s="12" customFormat="1">
      <c r="B2356" s="221"/>
      <c r="C2356" s="222"/>
      <c r="D2356" s="212" t="s">
        <v>150</v>
      </c>
      <c r="E2356" s="223" t="s">
        <v>1</v>
      </c>
      <c r="F2356" s="224" t="s">
        <v>456</v>
      </c>
      <c r="G2356" s="222"/>
      <c r="H2356" s="225">
        <v>3.1520000000000001</v>
      </c>
      <c r="I2356" s="226"/>
      <c r="J2356" s="222"/>
      <c r="K2356" s="222"/>
      <c r="L2356" s="227"/>
      <c r="M2356" s="228"/>
      <c r="N2356" s="229"/>
      <c r="O2356" s="229"/>
      <c r="P2356" s="229"/>
      <c r="Q2356" s="229"/>
      <c r="R2356" s="229"/>
      <c r="S2356" s="229"/>
      <c r="T2356" s="230"/>
      <c r="AT2356" s="231" t="s">
        <v>150</v>
      </c>
      <c r="AU2356" s="231" t="s">
        <v>80</v>
      </c>
      <c r="AV2356" s="12" t="s">
        <v>80</v>
      </c>
      <c r="AW2356" s="12" t="s">
        <v>35</v>
      </c>
      <c r="AX2356" s="12" t="s">
        <v>73</v>
      </c>
      <c r="AY2356" s="231" t="s">
        <v>141</v>
      </c>
    </row>
    <row r="2357" s="12" customFormat="1">
      <c r="B2357" s="221"/>
      <c r="C2357" s="222"/>
      <c r="D2357" s="212" t="s">
        <v>150</v>
      </c>
      <c r="E2357" s="223" t="s">
        <v>1</v>
      </c>
      <c r="F2357" s="224" t="s">
        <v>457</v>
      </c>
      <c r="G2357" s="222"/>
      <c r="H2357" s="225">
        <v>7.0919999999999996</v>
      </c>
      <c r="I2357" s="226"/>
      <c r="J2357" s="222"/>
      <c r="K2357" s="222"/>
      <c r="L2357" s="227"/>
      <c r="M2357" s="228"/>
      <c r="N2357" s="229"/>
      <c r="O2357" s="229"/>
      <c r="P2357" s="229"/>
      <c r="Q2357" s="229"/>
      <c r="R2357" s="229"/>
      <c r="S2357" s="229"/>
      <c r="T2357" s="230"/>
      <c r="AT2357" s="231" t="s">
        <v>150</v>
      </c>
      <c r="AU2357" s="231" t="s">
        <v>80</v>
      </c>
      <c r="AV2357" s="12" t="s">
        <v>80</v>
      </c>
      <c r="AW2357" s="12" t="s">
        <v>35</v>
      </c>
      <c r="AX2357" s="12" t="s">
        <v>73</v>
      </c>
      <c r="AY2357" s="231" t="s">
        <v>141</v>
      </c>
    </row>
    <row r="2358" s="12" customFormat="1">
      <c r="B2358" s="221"/>
      <c r="C2358" s="222"/>
      <c r="D2358" s="212" t="s">
        <v>150</v>
      </c>
      <c r="E2358" s="223" t="s">
        <v>1</v>
      </c>
      <c r="F2358" s="224" t="s">
        <v>458</v>
      </c>
      <c r="G2358" s="222"/>
      <c r="H2358" s="225">
        <v>7.0919999999999996</v>
      </c>
      <c r="I2358" s="226"/>
      <c r="J2358" s="222"/>
      <c r="K2358" s="222"/>
      <c r="L2358" s="227"/>
      <c r="M2358" s="228"/>
      <c r="N2358" s="229"/>
      <c r="O2358" s="229"/>
      <c r="P2358" s="229"/>
      <c r="Q2358" s="229"/>
      <c r="R2358" s="229"/>
      <c r="S2358" s="229"/>
      <c r="T2358" s="230"/>
      <c r="AT2358" s="231" t="s">
        <v>150</v>
      </c>
      <c r="AU2358" s="231" t="s">
        <v>80</v>
      </c>
      <c r="AV2358" s="12" t="s">
        <v>80</v>
      </c>
      <c r="AW2358" s="12" t="s">
        <v>35</v>
      </c>
      <c r="AX2358" s="12" t="s">
        <v>73</v>
      </c>
      <c r="AY2358" s="231" t="s">
        <v>141</v>
      </c>
    </row>
    <row r="2359" s="12" customFormat="1">
      <c r="B2359" s="221"/>
      <c r="C2359" s="222"/>
      <c r="D2359" s="212" t="s">
        <v>150</v>
      </c>
      <c r="E2359" s="223" t="s">
        <v>1</v>
      </c>
      <c r="F2359" s="224" t="s">
        <v>459</v>
      </c>
      <c r="G2359" s="222"/>
      <c r="H2359" s="225">
        <v>12.4</v>
      </c>
      <c r="I2359" s="226"/>
      <c r="J2359" s="222"/>
      <c r="K2359" s="222"/>
      <c r="L2359" s="227"/>
      <c r="M2359" s="228"/>
      <c r="N2359" s="229"/>
      <c r="O2359" s="229"/>
      <c r="P2359" s="229"/>
      <c r="Q2359" s="229"/>
      <c r="R2359" s="229"/>
      <c r="S2359" s="229"/>
      <c r="T2359" s="230"/>
      <c r="AT2359" s="231" t="s">
        <v>150</v>
      </c>
      <c r="AU2359" s="231" t="s">
        <v>80</v>
      </c>
      <c r="AV2359" s="12" t="s">
        <v>80</v>
      </c>
      <c r="AW2359" s="12" t="s">
        <v>35</v>
      </c>
      <c r="AX2359" s="12" t="s">
        <v>73</v>
      </c>
      <c r="AY2359" s="231" t="s">
        <v>141</v>
      </c>
    </row>
    <row r="2360" s="12" customFormat="1">
      <c r="B2360" s="221"/>
      <c r="C2360" s="222"/>
      <c r="D2360" s="212" t="s">
        <v>150</v>
      </c>
      <c r="E2360" s="223" t="s">
        <v>1</v>
      </c>
      <c r="F2360" s="224" t="s">
        <v>460</v>
      </c>
      <c r="G2360" s="222"/>
      <c r="H2360" s="225">
        <v>12.4</v>
      </c>
      <c r="I2360" s="226"/>
      <c r="J2360" s="222"/>
      <c r="K2360" s="222"/>
      <c r="L2360" s="227"/>
      <c r="M2360" s="228"/>
      <c r="N2360" s="229"/>
      <c r="O2360" s="229"/>
      <c r="P2360" s="229"/>
      <c r="Q2360" s="229"/>
      <c r="R2360" s="229"/>
      <c r="S2360" s="229"/>
      <c r="T2360" s="230"/>
      <c r="AT2360" s="231" t="s">
        <v>150</v>
      </c>
      <c r="AU2360" s="231" t="s">
        <v>80</v>
      </c>
      <c r="AV2360" s="12" t="s">
        <v>80</v>
      </c>
      <c r="AW2360" s="12" t="s">
        <v>35</v>
      </c>
      <c r="AX2360" s="12" t="s">
        <v>73</v>
      </c>
      <c r="AY2360" s="231" t="s">
        <v>141</v>
      </c>
    </row>
    <row r="2361" s="11" customFormat="1">
      <c r="B2361" s="210"/>
      <c r="C2361" s="211"/>
      <c r="D2361" s="212" t="s">
        <v>150</v>
      </c>
      <c r="E2361" s="213" t="s">
        <v>1</v>
      </c>
      <c r="F2361" s="214" t="s">
        <v>2197</v>
      </c>
      <c r="G2361" s="211"/>
      <c r="H2361" s="213" t="s">
        <v>1</v>
      </c>
      <c r="I2361" s="215"/>
      <c r="J2361" s="211"/>
      <c r="K2361" s="211"/>
      <c r="L2361" s="216"/>
      <c r="M2361" s="217"/>
      <c r="N2361" s="218"/>
      <c r="O2361" s="218"/>
      <c r="P2361" s="218"/>
      <c r="Q2361" s="218"/>
      <c r="R2361" s="218"/>
      <c r="S2361" s="218"/>
      <c r="T2361" s="219"/>
      <c r="AT2361" s="220" t="s">
        <v>150</v>
      </c>
      <c r="AU2361" s="220" t="s">
        <v>80</v>
      </c>
      <c r="AV2361" s="11" t="s">
        <v>78</v>
      </c>
      <c r="AW2361" s="11" t="s">
        <v>35</v>
      </c>
      <c r="AX2361" s="11" t="s">
        <v>73</v>
      </c>
      <c r="AY2361" s="220" t="s">
        <v>141</v>
      </c>
    </row>
    <row r="2362" s="12" customFormat="1">
      <c r="B2362" s="221"/>
      <c r="C2362" s="222"/>
      <c r="D2362" s="212" t="s">
        <v>150</v>
      </c>
      <c r="E2362" s="223" t="s">
        <v>1</v>
      </c>
      <c r="F2362" s="224" t="s">
        <v>462</v>
      </c>
      <c r="G2362" s="222"/>
      <c r="H2362" s="225">
        <v>2.3639999999999999</v>
      </c>
      <c r="I2362" s="226"/>
      <c r="J2362" s="222"/>
      <c r="K2362" s="222"/>
      <c r="L2362" s="227"/>
      <c r="M2362" s="228"/>
      <c r="N2362" s="229"/>
      <c r="O2362" s="229"/>
      <c r="P2362" s="229"/>
      <c r="Q2362" s="229"/>
      <c r="R2362" s="229"/>
      <c r="S2362" s="229"/>
      <c r="T2362" s="230"/>
      <c r="AT2362" s="231" t="s">
        <v>150</v>
      </c>
      <c r="AU2362" s="231" t="s">
        <v>80</v>
      </c>
      <c r="AV2362" s="12" t="s">
        <v>80</v>
      </c>
      <c r="AW2362" s="12" t="s">
        <v>35</v>
      </c>
      <c r="AX2362" s="12" t="s">
        <v>73</v>
      </c>
      <c r="AY2362" s="231" t="s">
        <v>141</v>
      </c>
    </row>
    <row r="2363" s="13" customFormat="1">
      <c r="B2363" s="232"/>
      <c r="C2363" s="233"/>
      <c r="D2363" s="212" t="s">
        <v>150</v>
      </c>
      <c r="E2363" s="234" t="s">
        <v>1</v>
      </c>
      <c r="F2363" s="235" t="s">
        <v>155</v>
      </c>
      <c r="G2363" s="233"/>
      <c r="H2363" s="236">
        <v>91.385999999999996</v>
      </c>
      <c r="I2363" s="237"/>
      <c r="J2363" s="233"/>
      <c r="K2363" s="233"/>
      <c r="L2363" s="238"/>
      <c r="M2363" s="239"/>
      <c r="N2363" s="240"/>
      <c r="O2363" s="240"/>
      <c r="P2363" s="240"/>
      <c r="Q2363" s="240"/>
      <c r="R2363" s="240"/>
      <c r="S2363" s="240"/>
      <c r="T2363" s="241"/>
      <c r="AT2363" s="242" t="s">
        <v>150</v>
      </c>
      <c r="AU2363" s="242" t="s">
        <v>80</v>
      </c>
      <c r="AV2363" s="13" t="s">
        <v>148</v>
      </c>
      <c r="AW2363" s="13" t="s">
        <v>35</v>
      </c>
      <c r="AX2363" s="13" t="s">
        <v>78</v>
      </c>
      <c r="AY2363" s="242" t="s">
        <v>141</v>
      </c>
    </row>
    <row r="2364" s="1" customFormat="1" ht="14.4" customHeight="1">
      <c r="B2364" s="37"/>
      <c r="C2364" s="198" t="s">
        <v>2198</v>
      </c>
      <c r="D2364" s="198" t="s">
        <v>143</v>
      </c>
      <c r="E2364" s="199" t="s">
        <v>2199</v>
      </c>
      <c r="F2364" s="200" t="s">
        <v>2200</v>
      </c>
      <c r="G2364" s="201" t="s">
        <v>237</v>
      </c>
      <c r="H2364" s="202">
        <v>223.25999999999999</v>
      </c>
      <c r="I2364" s="203"/>
      <c r="J2364" s="204">
        <f>ROUND(I2364*H2364,2)</f>
        <v>0</v>
      </c>
      <c r="K2364" s="200" t="s">
        <v>147</v>
      </c>
      <c r="L2364" s="42"/>
      <c r="M2364" s="205" t="s">
        <v>1</v>
      </c>
      <c r="N2364" s="206" t="s">
        <v>44</v>
      </c>
      <c r="O2364" s="78"/>
      <c r="P2364" s="207">
        <f>O2364*H2364</f>
        <v>0</v>
      </c>
      <c r="Q2364" s="207">
        <v>1.0000000000000001E-05</v>
      </c>
      <c r="R2364" s="207">
        <f>Q2364*H2364</f>
        <v>0.0022325999999999999</v>
      </c>
      <c r="S2364" s="207">
        <v>0</v>
      </c>
      <c r="T2364" s="208">
        <f>S2364*H2364</f>
        <v>0</v>
      </c>
      <c r="AR2364" s="16" t="s">
        <v>285</v>
      </c>
      <c r="AT2364" s="16" t="s">
        <v>143</v>
      </c>
      <c r="AU2364" s="16" t="s">
        <v>80</v>
      </c>
      <c r="AY2364" s="16" t="s">
        <v>141</v>
      </c>
      <c r="BE2364" s="209">
        <f>IF(N2364="základní",J2364,0)</f>
        <v>0</v>
      </c>
      <c r="BF2364" s="209">
        <f>IF(N2364="snížená",J2364,0)</f>
        <v>0</v>
      </c>
      <c r="BG2364" s="209">
        <f>IF(N2364="zákl. přenesená",J2364,0)</f>
        <v>0</v>
      </c>
      <c r="BH2364" s="209">
        <f>IF(N2364="sníž. přenesená",J2364,0)</f>
        <v>0</v>
      </c>
      <c r="BI2364" s="209">
        <f>IF(N2364="nulová",J2364,0)</f>
        <v>0</v>
      </c>
      <c r="BJ2364" s="16" t="s">
        <v>78</v>
      </c>
      <c r="BK2364" s="209">
        <f>ROUND(I2364*H2364,2)</f>
        <v>0</v>
      </c>
      <c r="BL2364" s="16" t="s">
        <v>285</v>
      </c>
      <c r="BM2364" s="16" t="s">
        <v>2201</v>
      </c>
    </row>
    <row r="2365" s="11" customFormat="1">
      <c r="B2365" s="210"/>
      <c r="C2365" s="211"/>
      <c r="D2365" s="212" t="s">
        <v>150</v>
      </c>
      <c r="E2365" s="213" t="s">
        <v>1</v>
      </c>
      <c r="F2365" s="214" t="s">
        <v>151</v>
      </c>
      <c r="G2365" s="211"/>
      <c r="H2365" s="213" t="s">
        <v>1</v>
      </c>
      <c r="I2365" s="215"/>
      <c r="J2365" s="211"/>
      <c r="K2365" s="211"/>
      <c r="L2365" s="216"/>
      <c r="M2365" s="217"/>
      <c r="N2365" s="218"/>
      <c r="O2365" s="218"/>
      <c r="P2365" s="218"/>
      <c r="Q2365" s="218"/>
      <c r="R2365" s="218"/>
      <c r="S2365" s="218"/>
      <c r="T2365" s="219"/>
      <c r="AT2365" s="220" t="s">
        <v>150</v>
      </c>
      <c r="AU2365" s="220" t="s">
        <v>80</v>
      </c>
      <c r="AV2365" s="11" t="s">
        <v>78</v>
      </c>
      <c r="AW2365" s="11" t="s">
        <v>35</v>
      </c>
      <c r="AX2365" s="11" t="s">
        <v>73</v>
      </c>
      <c r="AY2365" s="220" t="s">
        <v>141</v>
      </c>
    </row>
    <row r="2366" s="12" customFormat="1">
      <c r="B2366" s="221"/>
      <c r="C2366" s="222"/>
      <c r="D2366" s="212" t="s">
        <v>150</v>
      </c>
      <c r="E2366" s="223" t="s">
        <v>1</v>
      </c>
      <c r="F2366" s="224" t="s">
        <v>2202</v>
      </c>
      <c r="G2366" s="222"/>
      <c r="H2366" s="225">
        <v>7.5599999999999996</v>
      </c>
      <c r="I2366" s="226"/>
      <c r="J2366" s="222"/>
      <c r="K2366" s="222"/>
      <c r="L2366" s="227"/>
      <c r="M2366" s="228"/>
      <c r="N2366" s="229"/>
      <c r="O2366" s="229"/>
      <c r="P2366" s="229"/>
      <c r="Q2366" s="229"/>
      <c r="R2366" s="229"/>
      <c r="S2366" s="229"/>
      <c r="T2366" s="230"/>
      <c r="AT2366" s="231" t="s">
        <v>150</v>
      </c>
      <c r="AU2366" s="231" t="s">
        <v>80</v>
      </c>
      <c r="AV2366" s="12" t="s">
        <v>80</v>
      </c>
      <c r="AW2366" s="12" t="s">
        <v>35</v>
      </c>
      <c r="AX2366" s="12" t="s">
        <v>73</v>
      </c>
      <c r="AY2366" s="231" t="s">
        <v>141</v>
      </c>
    </row>
    <row r="2367" s="11" customFormat="1">
      <c r="B2367" s="210"/>
      <c r="C2367" s="211"/>
      <c r="D2367" s="212" t="s">
        <v>150</v>
      </c>
      <c r="E2367" s="213" t="s">
        <v>1</v>
      </c>
      <c r="F2367" s="214" t="s">
        <v>216</v>
      </c>
      <c r="G2367" s="211"/>
      <c r="H2367" s="213" t="s">
        <v>1</v>
      </c>
      <c r="I2367" s="215"/>
      <c r="J2367" s="211"/>
      <c r="K2367" s="211"/>
      <c r="L2367" s="216"/>
      <c r="M2367" s="217"/>
      <c r="N2367" s="218"/>
      <c r="O2367" s="218"/>
      <c r="P2367" s="218"/>
      <c r="Q2367" s="218"/>
      <c r="R2367" s="218"/>
      <c r="S2367" s="218"/>
      <c r="T2367" s="219"/>
      <c r="AT2367" s="220" t="s">
        <v>150</v>
      </c>
      <c r="AU2367" s="220" t="s">
        <v>80</v>
      </c>
      <c r="AV2367" s="11" t="s">
        <v>78</v>
      </c>
      <c r="AW2367" s="11" t="s">
        <v>35</v>
      </c>
      <c r="AX2367" s="11" t="s">
        <v>73</v>
      </c>
      <c r="AY2367" s="220" t="s">
        <v>141</v>
      </c>
    </row>
    <row r="2368" s="12" customFormat="1">
      <c r="B2368" s="221"/>
      <c r="C2368" s="222"/>
      <c r="D2368" s="212" t="s">
        <v>150</v>
      </c>
      <c r="E2368" s="223" t="s">
        <v>1</v>
      </c>
      <c r="F2368" s="224" t="s">
        <v>2203</v>
      </c>
      <c r="G2368" s="222"/>
      <c r="H2368" s="225">
        <v>53.200000000000003</v>
      </c>
      <c r="I2368" s="226"/>
      <c r="J2368" s="222"/>
      <c r="K2368" s="222"/>
      <c r="L2368" s="227"/>
      <c r="M2368" s="228"/>
      <c r="N2368" s="229"/>
      <c r="O2368" s="229"/>
      <c r="P2368" s="229"/>
      <c r="Q2368" s="229"/>
      <c r="R2368" s="229"/>
      <c r="S2368" s="229"/>
      <c r="T2368" s="230"/>
      <c r="AT2368" s="231" t="s">
        <v>150</v>
      </c>
      <c r="AU2368" s="231" t="s">
        <v>80</v>
      </c>
      <c r="AV2368" s="12" t="s">
        <v>80</v>
      </c>
      <c r="AW2368" s="12" t="s">
        <v>35</v>
      </c>
      <c r="AX2368" s="12" t="s">
        <v>73</v>
      </c>
      <c r="AY2368" s="231" t="s">
        <v>141</v>
      </c>
    </row>
    <row r="2369" s="12" customFormat="1">
      <c r="B2369" s="221"/>
      <c r="C2369" s="222"/>
      <c r="D2369" s="212" t="s">
        <v>150</v>
      </c>
      <c r="E2369" s="223" t="s">
        <v>1</v>
      </c>
      <c r="F2369" s="224" t="s">
        <v>2204</v>
      </c>
      <c r="G2369" s="222"/>
      <c r="H2369" s="225">
        <v>8.6999999999999993</v>
      </c>
      <c r="I2369" s="226"/>
      <c r="J2369" s="222"/>
      <c r="K2369" s="222"/>
      <c r="L2369" s="227"/>
      <c r="M2369" s="228"/>
      <c r="N2369" s="229"/>
      <c r="O2369" s="229"/>
      <c r="P2369" s="229"/>
      <c r="Q2369" s="229"/>
      <c r="R2369" s="229"/>
      <c r="S2369" s="229"/>
      <c r="T2369" s="230"/>
      <c r="AT2369" s="231" t="s">
        <v>150</v>
      </c>
      <c r="AU2369" s="231" t="s">
        <v>80</v>
      </c>
      <c r="AV2369" s="12" t="s">
        <v>80</v>
      </c>
      <c r="AW2369" s="12" t="s">
        <v>35</v>
      </c>
      <c r="AX2369" s="12" t="s">
        <v>73</v>
      </c>
      <c r="AY2369" s="231" t="s">
        <v>141</v>
      </c>
    </row>
    <row r="2370" s="12" customFormat="1">
      <c r="B2370" s="221"/>
      <c r="C2370" s="222"/>
      <c r="D2370" s="212" t="s">
        <v>150</v>
      </c>
      <c r="E2370" s="223" t="s">
        <v>1</v>
      </c>
      <c r="F2370" s="224" t="s">
        <v>2205</v>
      </c>
      <c r="G2370" s="222"/>
      <c r="H2370" s="225">
        <v>3</v>
      </c>
      <c r="I2370" s="226"/>
      <c r="J2370" s="222"/>
      <c r="K2370" s="222"/>
      <c r="L2370" s="227"/>
      <c r="M2370" s="228"/>
      <c r="N2370" s="229"/>
      <c r="O2370" s="229"/>
      <c r="P2370" s="229"/>
      <c r="Q2370" s="229"/>
      <c r="R2370" s="229"/>
      <c r="S2370" s="229"/>
      <c r="T2370" s="230"/>
      <c r="AT2370" s="231" t="s">
        <v>150</v>
      </c>
      <c r="AU2370" s="231" t="s">
        <v>80</v>
      </c>
      <c r="AV2370" s="12" t="s">
        <v>80</v>
      </c>
      <c r="AW2370" s="12" t="s">
        <v>35</v>
      </c>
      <c r="AX2370" s="12" t="s">
        <v>73</v>
      </c>
      <c r="AY2370" s="231" t="s">
        <v>141</v>
      </c>
    </row>
    <row r="2371" s="12" customFormat="1">
      <c r="B2371" s="221"/>
      <c r="C2371" s="222"/>
      <c r="D2371" s="212" t="s">
        <v>150</v>
      </c>
      <c r="E2371" s="223" t="s">
        <v>1</v>
      </c>
      <c r="F2371" s="224" t="s">
        <v>2206</v>
      </c>
      <c r="G2371" s="222"/>
      <c r="H2371" s="225">
        <v>4.2000000000000002</v>
      </c>
      <c r="I2371" s="226"/>
      <c r="J2371" s="222"/>
      <c r="K2371" s="222"/>
      <c r="L2371" s="227"/>
      <c r="M2371" s="228"/>
      <c r="N2371" s="229"/>
      <c r="O2371" s="229"/>
      <c r="P2371" s="229"/>
      <c r="Q2371" s="229"/>
      <c r="R2371" s="229"/>
      <c r="S2371" s="229"/>
      <c r="T2371" s="230"/>
      <c r="AT2371" s="231" t="s">
        <v>150</v>
      </c>
      <c r="AU2371" s="231" t="s">
        <v>80</v>
      </c>
      <c r="AV2371" s="12" t="s">
        <v>80</v>
      </c>
      <c r="AW2371" s="12" t="s">
        <v>35</v>
      </c>
      <c r="AX2371" s="12" t="s">
        <v>73</v>
      </c>
      <c r="AY2371" s="231" t="s">
        <v>141</v>
      </c>
    </row>
    <row r="2372" s="12" customFormat="1">
      <c r="B2372" s="221"/>
      <c r="C2372" s="222"/>
      <c r="D2372" s="212" t="s">
        <v>150</v>
      </c>
      <c r="E2372" s="223" t="s">
        <v>1</v>
      </c>
      <c r="F2372" s="224" t="s">
        <v>2207</v>
      </c>
      <c r="G2372" s="222"/>
      <c r="H2372" s="225">
        <v>7.5</v>
      </c>
      <c r="I2372" s="226"/>
      <c r="J2372" s="222"/>
      <c r="K2372" s="222"/>
      <c r="L2372" s="227"/>
      <c r="M2372" s="228"/>
      <c r="N2372" s="229"/>
      <c r="O2372" s="229"/>
      <c r="P2372" s="229"/>
      <c r="Q2372" s="229"/>
      <c r="R2372" s="229"/>
      <c r="S2372" s="229"/>
      <c r="T2372" s="230"/>
      <c r="AT2372" s="231" t="s">
        <v>150</v>
      </c>
      <c r="AU2372" s="231" t="s">
        <v>80</v>
      </c>
      <c r="AV2372" s="12" t="s">
        <v>80</v>
      </c>
      <c r="AW2372" s="12" t="s">
        <v>35</v>
      </c>
      <c r="AX2372" s="12" t="s">
        <v>73</v>
      </c>
      <c r="AY2372" s="231" t="s">
        <v>141</v>
      </c>
    </row>
    <row r="2373" s="12" customFormat="1">
      <c r="B2373" s="221"/>
      <c r="C2373" s="222"/>
      <c r="D2373" s="212" t="s">
        <v>150</v>
      </c>
      <c r="E2373" s="223" t="s">
        <v>1</v>
      </c>
      <c r="F2373" s="224" t="s">
        <v>2208</v>
      </c>
      <c r="G2373" s="222"/>
      <c r="H2373" s="225">
        <v>4.4000000000000004</v>
      </c>
      <c r="I2373" s="226"/>
      <c r="J2373" s="222"/>
      <c r="K2373" s="222"/>
      <c r="L2373" s="227"/>
      <c r="M2373" s="228"/>
      <c r="N2373" s="229"/>
      <c r="O2373" s="229"/>
      <c r="P2373" s="229"/>
      <c r="Q2373" s="229"/>
      <c r="R2373" s="229"/>
      <c r="S2373" s="229"/>
      <c r="T2373" s="230"/>
      <c r="AT2373" s="231" t="s">
        <v>150</v>
      </c>
      <c r="AU2373" s="231" t="s">
        <v>80</v>
      </c>
      <c r="AV2373" s="12" t="s">
        <v>80</v>
      </c>
      <c r="AW2373" s="12" t="s">
        <v>35</v>
      </c>
      <c r="AX2373" s="12" t="s">
        <v>73</v>
      </c>
      <c r="AY2373" s="231" t="s">
        <v>141</v>
      </c>
    </row>
    <row r="2374" s="12" customFormat="1">
      <c r="B2374" s="221"/>
      <c r="C2374" s="222"/>
      <c r="D2374" s="212" t="s">
        <v>150</v>
      </c>
      <c r="E2374" s="223" t="s">
        <v>1</v>
      </c>
      <c r="F2374" s="224" t="s">
        <v>2209</v>
      </c>
      <c r="G2374" s="222"/>
      <c r="H2374" s="225">
        <v>4.9000000000000004</v>
      </c>
      <c r="I2374" s="226"/>
      <c r="J2374" s="222"/>
      <c r="K2374" s="222"/>
      <c r="L2374" s="227"/>
      <c r="M2374" s="228"/>
      <c r="N2374" s="229"/>
      <c r="O2374" s="229"/>
      <c r="P2374" s="229"/>
      <c r="Q2374" s="229"/>
      <c r="R2374" s="229"/>
      <c r="S2374" s="229"/>
      <c r="T2374" s="230"/>
      <c r="AT2374" s="231" t="s">
        <v>150</v>
      </c>
      <c r="AU2374" s="231" t="s">
        <v>80</v>
      </c>
      <c r="AV2374" s="12" t="s">
        <v>80</v>
      </c>
      <c r="AW2374" s="12" t="s">
        <v>35</v>
      </c>
      <c r="AX2374" s="12" t="s">
        <v>73</v>
      </c>
      <c r="AY2374" s="231" t="s">
        <v>141</v>
      </c>
    </row>
    <row r="2375" s="12" customFormat="1">
      <c r="B2375" s="221"/>
      <c r="C2375" s="222"/>
      <c r="D2375" s="212" t="s">
        <v>150</v>
      </c>
      <c r="E2375" s="223" t="s">
        <v>1</v>
      </c>
      <c r="F2375" s="224" t="s">
        <v>2210</v>
      </c>
      <c r="G2375" s="222"/>
      <c r="H2375" s="225">
        <v>5.4000000000000004</v>
      </c>
      <c r="I2375" s="226"/>
      <c r="J2375" s="222"/>
      <c r="K2375" s="222"/>
      <c r="L2375" s="227"/>
      <c r="M2375" s="228"/>
      <c r="N2375" s="229"/>
      <c r="O2375" s="229"/>
      <c r="P2375" s="229"/>
      <c r="Q2375" s="229"/>
      <c r="R2375" s="229"/>
      <c r="S2375" s="229"/>
      <c r="T2375" s="230"/>
      <c r="AT2375" s="231" t="s">
        <v>150</v>
      </c>
      <c r="AU2375" s="231" t="s">
        <v>80</v>
      </c>
      <c r="AV2375" s="12" t="s">
        <v>80</v>
      </c>
      <c r="AW2375" s="12" t="s">
        <v>35</v>
      </c>
      <c r="AX2375" s="12" t="s">
        <v>73</v>
      </c>
      <c r="AY2375" s="231" t="s">
        <v>141</v>
      </c>
    </row>
    <row r="2376" s="12" customFormat="1">
      <c r="B2376" s="221"/>
      <c r="C2376" s="222"/>
      <c r="D2376" s="212" t="s">
        <v>150</v>
      </c>
      <c r="E2376" s="223" t="s">
        <v>1</v>
      </c>
      <c r="F2376" s="224" t="s">
        <v>2211</v>
      </c>
      <c r="G2376" s="222"/>
      <c r="H2376" s="225">
        <v>17</v>
      </c>
      <c r="I2376" s="226"/>
      <c r="J2376" s="222"/>
      <c r="K2376" s="222"/>
      <c r="L2376" s="227"/>
      <c r="M2376" s="228"/>
      <c r="N2376" s="229"/>
      <c r="O2376" s="229"/>
      <c r="P2376" s="229"/>
      <c r="Q2376" s="229"/>
      <c r="R2376" s="229"/>
      <c r="S2376" s="229"/>
      <c r="T2376" s="230"/>
      <c r="AT2376" s="231" t="s">
        <v>150</v>
      </c>
      <c r="AU2376" s="231" t="s">
        <v>80</v>
      </c>
      <c r="AV2376" s="12" t="s">
        <v>80</v>
      </c>
      <c r="AW2376" s="12" t="s">
        <v>35</v>
      </c>
      <c r="AX2376" s="12" t="s">
        <v>73</v>
      </c>
      <c r="AY2376" s="231" t="s">
        <v>141</v>
      </c>
    </row>
    <row r="2377" s="12" customFormat="1">
      <c r="B2377" s="221"/>
      <c r="C2377" s="222"/>
      <c r="D2377" s="212" t="s">
        <v>150</v>
      </c>
      <c r="E2377" s="223" t="s">
        <v>1</v>
      </c>
      <c r="F2377" s="224" t="s">
        <v>2212</v>
      </c>
      <c r="G2377" s="222"/>
      <c r="H2377" s="225">
        <v>17.300000000000001</v>
      </c>
      <c r="I2377" s="226"/>
      <c r="J2377" s="222"/>
      <c r="K2377" s="222"/>
      <c r="L2377" s="227"/>
      <c r="M2377" s="228"/>
      <c r="N2377" s="229"/>
      <c r="O2377" s="229"/>
      <c r="P2377" s="229"/>
      <c r="Q2377" s="229"/>
      <c r="R2377" s="229"/>
      <c r="S2377" s="229"/>
      <c r="T2377" s="230"/>
      <c r="AT2377" s="231" t="s">
        <v>150</v>
      </c>
      <c r="AU2377" s="231" t="s">
        <v>80</v>
      </c>
      <c r="AV2377" s="12" t="s">
        <v>80</v>
      </c>
      <c r="AW2377" s="12" t="s">
        <v>35</v>
      </c>
      <c r="AX2377" s="12" t="s">
        <v>73</v>
      </c>
      <c r="AY2377" s="231" t="s">
        <v>141</v>
      </c>
    </row>
    <row r="2378" s="12" customFormat="1">
      <c r="B2378" s="221"/>
      <c r="C2378" s="222"/>
      <c r="D2378" s="212" t="s">
        <v>150</v>
      </c>
      <c r="E2378" s="223" t="s">
        <v>1</v>
      </c>
      <c r="F2378" s="224" t="s">
        <v>2213</v>
      </c>
      <c r="G2378" s="222"/>
      <c r="H2378" s="225">
        <v>25.100000000000001</v>
      </c>
      <c r="I2378" s="226"/>
      <c r="J2378" s="222"/>
      <c r="K2378" s="222"/>
      <c r="L2378" s="227"/>
      <c r="M2378" s="228"/>
      <c r="N2378" s="229"/>
      <c r="O2378" s="229"/>
      <c r="P2378" s="229"/>
      <c r="Q2378" s="229"/>
      <c r="R2378" s="229"/>
      <c r="S2378" s="229"/>
      <c r="T2378" s="230"/>
      <c r="AT2378" s="231" t="s">
        <v>150</v>
      </c>
      <c r="AU2378" s="231" t="s">
        <v>80</v>
      </c>
      <c r="AV2378" s="12" t="s">
        <v>80</v>
      </c>
      <c r="AW2378" s="12" t="s">
        <v>35</v>
      </c>
      <c r="AX2378" s="12" t="s">
        <v>73</v>
      </c>
      <c r="AY2378" s="231" t="s">
        <v>141</v>
      </c>
    </row>
    <row r="2379" s="12" customFormat="1">
      <c r="B2379" s="221"/>
      <c r="C2379" s="222"/>
      <c r="D2379" s="212" t="s">
        <v>150</v>
      </c>
      <c r="E2379" s="223" t="s">
        <v>1</v>
      </c>
      <c r="F2379" s="224" t="s">
        <v>2214</v>
      </c>
      <c r="G2379" s="222"/>
      <c r="H2379" s="225">
        <v>50.700000000000003</v>
      </c>
      <c r="I2379" s="226"/>
      <c r="J2379" s="222"/>
      <c r="K2379" s="222"/>
      <c r="L2379" s="227"/>
      <c r="M2379" s="228"/>
      <c r="N2379" s="229"/>
      <c r="O2379" s="229"/>
      <c r="P2379" s="229"/>
      <c r="Q2379" s="229"/>
      <c r="R2379" s="229"/>
      <c r="S2379" s="229"/>
      <c r="T2379" s="230"/>
      <c r="AT2379" s="231" t="s">
        <v>150</v>
      </c>
      <c r="AU2379" s="231" t="s">
        <v>80</v>
      </c>
      <c r="AV2379" s="12" t="s">
        <v>80</v>
      </c>
      <c r="AW2379" s="12" t="s">
        <v>35</v>
      </c>
      <c r="AX2379" s="12" t="s">
        <v>73</v>
      </c>
      <c r="AY2379" s="231" t="s">
        <v>141</v>
      </c>
    </row>
    <row r="2380" s="12" customFormat="1">
      <c r="B2380" s="221"/>
      <c r="C2380" s="222"/>
      <c r="D2380" s="212" t="s">
        <v>150</v>
      </c>
      <c r="E2380" s="223" t="s">
        <v>1</v>
      </c>
      <c r="F2380" s="224" t="s">
        <v>2215</v>
      </c>
      <c r="G2380" s="222"/>
      <c r="H2380" s="225">
        <v>14.300000000000001</v>
      </c>
      <c r="I2380" s="226"/>
      <c r="J2380" s="222"/>
      <c r="K2380" s="222"/>
      <c r="L2380" s="227"/>
      <c r="M2380" s="228"/>
      <c r="N2380" s="229"/>
      <c r="O2380" s="229"/>
      <c r="P2380" s="229"/>
      <c r="Q2380" s="229"/>
      <c r="R2380" s="229"/>
      <c r="S2380" s="229"/>
      <c r="T2380" s="230"/>
      <c r="AT2380" s="231" t="s">
        <v>150</v>
      </c>
      <c r="AU2380" s="231" t="s">
        <v>80</v>
      </c>
      <c r="AV2380" s="12" t="s">
        <v>80</v>
      </c>
      <c r="AW2380" s="12" t="s">
        <v>35</v>
      </c>
      <c r="AX2380" s="12" t="s">
        <v>73</v>
      </c>
      <c r="AY2380" s="231" t="s">
        <v>141</v>
      </c>
    </row>
    <row r="2381" s="13" customFormat="1">
      <c r="B2381" s="232"/>
      <c r="C2381" s="233"/>
      <c r="D2381" s="212" t="s">
        <v>150</v>
      </c>
      <c r="E2381" s="234" t="s">
        <v>1</v>
      </c>
      <c r="F2381" s="235" t="s">
        <v>391</v>
      </c>
      <c r="G2381" s="233"/>
      <c r="H2381" s="236">
        <v>223.25999999999999</v>
      </c>
      <c r="I2381" s="237"/>
      <c r="J2381" s="233"/>
      <c r="K2381" s="233"/>
      <c r="L2381" s="238"/>
      <c r="M2381" s="239"/>
      <c r="N2381" s="240"/>
      <c r="O2381" s="240"/>
      <c r="P2381" s="240"/>
      <c r="Q2381" s="240"/>
      <c r="R2381" s="240"/>
      <c r="S2381" s="240"/>
      <c r="T2381" s="241"/>
      <c r="AT2381" s="242" t="s">
        <v>150</v>
      </c>
      <c r="AU2381" s="242" t="s">
        <v>80</v>
      </c>
      <c r="AV2381" s="13" t="s">
        <v>148</v>
      </c>
      <c r="AW2381" s="13" t="s">
        <v>35</v>
      </c>
      <c r="AX2381" s="13" t="s">
        <v>78</v>
      </c>
      <c r="AY2381" s="242" t="s">
        <v>141</v>
      </c>
    </row>
    <row r="2382" s="1" customFormat="1" ht="14.4" customHeight="1">
      <c r="B2382" s="37"/>
      <c r="C2382" s="198" t="s">
        <v>2216</v>
      </c>
      <c r="D2382" s="198" t="s">
        <v>143</v>
      </c>
      <c r="E2382" s="199" t="s">
        <v>2217</v>
      </c>
      <c r="F2382" s="200" t="s">
        <v>2218</v>
      </c>
      <c r="G2382" s="201" t="s">
        <v>237</v>
      </c>
      <c r="H2382" s="202">
        <v>579.39999999999998</v>
      </c>
      <c r="I2382" s="203"/>
      <c r="J2382" s="204">
        <f>ROUND(I2382*H2382,2)</f>
        <v>0</v>
      </c>
      <c r="K2382" s="200" t="s">
        <v>147</v>
      </c>
      <c r="L2382" s="42"/>
      <c r="M2382" s="205" t="s">
        <v>1</v>
      </c>
      <c r="N2382" s="206" t="s">
        <v>44</v>
      </c>
      <c r="O2382" s="78"/>
      <c r="P2382" s="207">
        <f>O2382*H2382</f>
        <v>0</v>
      </c>
      <c r="Q2382" s="207">
        <v>1.0000000000000001E-05</v>
      </c>
      <c r="R2382" s="207">
        <f>Q2382*H2382</f>
        <v>0.0057940000000000005</v>
      </c>
      <c r="S2382" s="207">
        <v>0</v>
      </c>
      <c r="T2382" s="208">
        <f>S2382*H2382</f>
        <v>0</v>
      </c>
      <c r="AR2382" s="16" t="s">
        <v>285</v>
      </c>
      <c r="AT2382" s="16" t="s">
        <v>143</v>
      </c>
      <c r="AU2382" s="16" t="s">
        <v>80</v>
      </c>
      <c r="AY2382" s="16" t="s">
        <v>141</v>
      </c>
      <c r="BE2382" s="209">
        <f>IF(N2382="základní",J2382,0)</f>
        <v>0</v>
      </c>
      <c r="BF2382" s="209">
        <f>IF(N2382="snížená",J2382,0)</f>
        <v>0</v>
      </c>
      <c r="BG2382" s="209">
        <f>IF(N2382="zákl. přenesená",J2382,0)</f>
        <v>0</v>
      </c>
      <c r="BH2382" s="209">
        <f>IF(N2382="sníž. přenesená",J2382,0)</f>
        <v>0</v>
      </c>
      <c r="BI2382" s="209">
        <f>IF(N2382="nulová",J2382,0)</f>
        <v>0</v>
      </c>
      <c r="BJ2382" s="16" t="s">
        <v>78</v>
      </c>
      <c r="BK2382" s="209">
        <f>ROUND(I2382*H2382,2)</f>
        <v>0</v>
      </c>
      <c r="BL2382" s="16" t="s">
        <v>285</v>
      </c>
      <c r="BM2382" s="16" t="s">
        <v>2219</v>
      </c>
    </row>
    <row r="2383" s="11" customFormat="1">
      <c r="B2383" s="210"/>
      <c r="C2383" s="211"/>
      <c r="D2383" s="212" t="s">
        <v>150</v>
      </c>
      <c r="E2383" s="213" t="s">
        <v>1</v>
      </c>
      <c r="F2383" s="214" t="s">
        <v>1759</v>
      </c>
      <c r="G2383" s="211"/>
      <c r="H2383" s="213" t="s">
        <v>1</v>
      </c>
      <c r="I2383" s="215"/>
      <c r="J2383" s="211"/>
      <c r="K2383" s="211"/>
      <c r="L2383" s="216"/>
      <c r="M2383" s="217"/>
      <c r="N2383" s="218"/>
      <c r="O2383" s="218"/>
      <c r="P2383" s="218"/>
      <c r="Q2383" s="218"/>
      <c r="R2383" s="218"/>
      <c r="S2383" s="218"/>
      <c r="T2383" s="219"/>
      <c r="AT2383" s="220" t="s">
        <v>150</v>
      </c>
      <c r="AU2383" s="220" t="s">
        <v>80</v>
      </c>
      <c r="AV2383" s="11" t="s">
        <v>78</v>
      </c>
      <c r="AW2383" s="11" t="s">
        <v>35</v>
      </c>
      <c r="AX2383" s="11" t="s">
        <v>73</v>
      </c>
      <c r="AY2383" s="220" t="s">
        <v>141</v>
      </c>
    </row>
    <row r="2384" s="12" customFormat="1">
      <c r="B2384" s="221"/>
      <c r="C2384" s="222"/>
      <c r="D2384" s="212" t="s">
        <v>150</v>
      </c>
      <c r="E2384" s="223" t="s">
        <v>1</v>
      </c>
      <c r="F2384" s="224" t="s">
        <v>2220</v>
      </c>
      <c r="G2384" s="222"/>
      <c r="H2384" s="225">
        <v>26.699999999999999</v>
      </c>
      <c r="I2384" s="226"/>
      <c r="J2384" s="222"/>
      <c r="K2384" s="222"/>
      <c r="L2384" s="227"/>
      <c r="M2384" s="228"/>
      <c r="N2384" s="229"/>
      <c r="O2384" s="229"/>
      <c r="P2384" s="229"/>
      <c r="Q2384" s="229"/>
      <c r="R2384" s="229"/>
      <c r="S2384" s="229"/>
      <c r="T2384" s="230"/>
      <c r="AT2384" s="231" t="s">
        <v>150</v>
      </c>
      <c r="AU2384" s="231" t="s">
        <v>80</v>
      </c>
      <c r="AV2384" s="12" t="s">
        <v>80</v>
      </c>
      <c r="AW2384" s="12" t="s">
        <v>35</v>
      </c>
      <c r="AX2384" s="12" t="s">
        <v>73</v>
      </c>
      <c r="AY2384" s="231" t="s">
        <v>141</v>
      </c>
    </row>
    <row r="2385" s="12" customFormat="1">
      <c r="B2385" s="221"/>
      <c r="C2385" s="222"/>
      <c r="D2385" s="212" t="s">
        <v>150</v>
      </c>
      <c r="E2385" s="223" t="s">
        <v>1</v>
      </c>
      <c r="F2385" s="224" t="s">
        <v>2221</v>
      </c>
      <c r="G2385" s="222"/>
      <c r="H2385" s="225">
        <v>53.200000000000003</v>
      </c>
      <c r="I2385" s="226"/>
      <c r="J2385" s="222"/>
      <c r="K2385" s="222"/>
      <c r="L2385" s="227"/>
      <c r="M2385" s="228"/>
      <c r="N2385" s="229"/>
      <c r="O2385" s="229"/>
      <c r="P2385" s="229"/>
      <c r="Q2385" s="229"/>
      <c r="R2385" s="229"/>
      <c r="S2385" s="229"/>
      <c r="T2385" s="230"/>
      <c r="AT2385" s="231" t="s">
        <v>150</v>
      </c>
      <c r="AU2385" s="231" t="s">
        <v>80</v>
      </c>
      <c r="AV2385" s="12" t="s">
        <v>80</v>
      </c>
      <c r="AW2385" s="12" t="s">
        <v>35</v>
      </c>
      <c r="AX2385" s="12" t="s">
        <v>73</v>
      </c>
      <c r="AY2385" s="231" t="s">
        <v>141</v>
      </c>
    </row>
    <row r="2386" s="12" customFormat="1">
      <c r="B2386" s="221"/>
      <c r="C2386" s="222"/>
      <c r="D2386" s="212" t="s">
        <v>150</v>
      </c>
      <c r="E2386" s="223" t="s">
        <v>1</v>
      </c>
      <c r="F2386" s="224" t="s">
        <v>2222</v>
      </c>
      <c r="G2386" s="222"/>
      <c r="H2386" s="225">
        <v>34.799999999999997</v>
      </c>
      <c r="I2386" s="226"/>
      <c r="J2386" s="222"/>
      <c r="K2386" s="222"/>
      <c r="L2386" s="227"/>
      <c r="M2386" s="228"/>
      <c r="N2386" s="229"/>
      <c r="O2386" s="229"/>
      <c r="P2386" s="229"/>
      <c r="Q2386" s="229"/>
      <c r="R2386" s="229"/>
      <c r="S2386" s="229"/>
      <c r="T2386" s="230"/>
      <c r="AT2386" s="231" t="s">
        <v>150</v>
      </c>
      <c r="AU2386" s="231" t="s">
        <v>80</v>
      </c>
      <c r="AV2386" s="12" t="s">
        <v>80</v>
      </c>
      <c r="AW2386" s="12" t="s">
        <v>35</v>
      </c>
      <c r="AX2386" s="12" t="s">
        <v>73</v>
      </c>
      <c r="AY2386" s="231" t="s">
        <v>141</v>
      </c>
    </row>
    <row r="2387" s="12" customFormat="1">
      <c r="B2387" s="221"/>
      <c r="C2387" s="222"/>
      <c r="D2387" s="212" t="s">
        <v>150</v>
      </c>
      <c r="E2387" s="223" t="s">
        <v>1</v>
      </c>
      <c r="F2387" s="224" t="s">
        <v>2223</v>
      </c>
      <c r="G2387" s="222"/>
      <c r="H2387" s="225">
        <v>8.6999999999999993</v>
      </c>
      <c r="I2387" s="226"/>
      <c r="J2387" s="222"/>
      <c r="K2387" s="222"/>
      <c r="L2387" s="227"/>
      <c r="M2387" s="228"/>
      <c r="N2387" s="229"/>
      <c r="O2387" s="229"/>
      <c r="P2387" s="229"/>
      <c r="Q2387" s="229"/>
      <c r="R2387" s="229"/>
      <c r="S2387" s="229"/>
      <c r="T2387" s="230"/>
      <c r="AT2387" s="231" t="s">
        <v>150</v>
      </c>
      <c r="AU2387" s="231" t="s">
        <v>80</v>
      </c>
      <c r="AV2387" s="12" t="s">
        <v>80</v>
      </c>
      <c r="AW2387" s="12" t="s">
        <v>35</v>
      </c>
      <c r="AX2387" s="12" t="s">
        <v>73</v>
      </c>
      <c r="AY2387" s="231" t="s">
        <v>141</v>
      </c>
    </row>
    <row r="2388" s="12" customFormat="1">
      <c r="B2388" s="221"/>
      <c r="C2388" s="222"/>
      <c r="D2388" s="212" t="s">
        <v>150</v>
      </c>
      <c r="E2388" s="223" t="s">
        <v>1</v>
      </c>
      <c r="F2388" s="224" t="s">
        <v>2224</v>
      </c>
      <c r="G2388" s="222"/>
      <c r="H2388" s="225">
        <v>3</v>
      </c>
      <c r="I2388" s="226"/>
      <c r="J2388" s="222"/>
      <c r="K2388" s="222"/>
      <c r="L2388" s="227"/>
      <c r="M2388" s="228"/>
      <c r="N2388" s="229"/>
      <c r="O2388" s="229"/>
      <c r="P2388" s="229"/>
      <c r="Q2388" s="229"/>
      <c r="R2388" s="229"/>
      <c r="S2388" s="229"/>
      <c r="T2388" s="230"/>
      <c r="AT2388" s="231" t="s">
        <v>150</v>
      </c>
      <c r="AU2388" s="231" t="s">
        <v>80</v>
      </c>
      <c r="AV2388" s="12" t="s">
        <v>80</v>
      </c>
      <c r="AW2388" s="12" t="s">
        <v>35</v>
      </c>
      <c r="AX2388" s="12" t="s">
        <v>73</v>
      </c>
      <c r="AY2388" s="231" t="s">
        <v>141</v>
      </c>
    </row>
    <row r="2389" s="12" customFormat="1">
      <c r="B2389" s="221"/>
      <c r="C2389" s="222"/>
      <c r="D2389" s="212" t="s">
        <v>150</v>
      </c>
      <c r="E2389" s="223" t="s">
        <v>1</v>
      </c>
      <c r="F2389" s="224" t="s">
        <v>2225</v>
      </c>
      <c r="G2389" s="222"/>
      <c r="H2389" s="225">
        <v>4.2000000000000002</v>
      </c>
      <c r="I2389" s="226"/>
      <c r="J2389" s="222"/>
      <c r="K2389" s="222"/>
      <c r="L2389" s="227"/>
      <c r="M2389" s="228"/>
      <c r="N2389" s="229"/>
      <c r="O2389" s="229"/>
      <c r="P2389" s="229"/>
      <c r="Q2389" s="229"/>
      <c r="R2389" s="229"/>
      <c r="S2389" s="229"/>
      <c r="T2389" s="230"/>
      <c r="AT2389" s="231" t="s">
        <v>150</v>
      </c>
      <c r="AU2389" s="231" t="s">
        <v>80</v>
      </c>
      <c r="AV2389" s="12" t="s">
        <v>80</v>
      </c>
      <c r="AW2389" s="12" t="s">
        <v>35</v>
      </c>
      <c r="AX2389" s="12" t="s">
        <v>73</v>
      </c>
      <c r="AY2389" s="231" t="s">
        <v>141</v>
      </c>
    </row>
    <row r="2390" s="12" customFormat="1">
      <c r="B2390" s="221"/>
      <c r="C2390" s="222"/>
      <c r="D2390" s="212" t="s">
        <v>150</v>
      </c>
      <c r="E2390" s="223" t="s">
        <v>1</v>
      </c>
      <c r="F2390" s="224" t="s">
        <v>2226</v>
      </c>
      <c r="G2390" s="222"/>
      <c r="H2390" s="225">
        <v>7.5</v>
      </c>
      <c r="I2390" s="226"/>
      <c r="J2390" s="222"/>
      <c r="K2390" s="222"/>
      <c r="L2390" s="227"/>
      <c r="M2390" s="228"/>
      <c r="N2390" s="229"/>
      <c r="O2390" s="229"/>
      <c r="P2390" s="229"/>
      <c r="Q2390" s="229"/>
      <c r="R2390" s="229"/>
      <c r="S2390" s="229"/>
      <c r="T2390" s="230"/>
      <c r="AT2390" s="231" t="s">
        <v>150</v>
      </c>
      <c r="AU2390" s="231" t="s">
        <v>80</v>
      </c>
      <c r="AV2390" s="12" t="s">
        <v>80</v>
      </c>
      <c r="AW2390" s="12" t="s">
        <v>35</v>
      </c>
      <c r="AX2390" s="12" t="s">
        <v>73</v>
      </c>
      <c r="AY2390" s="231" t="s">
        <v>141</v>
      </c>
    </row>
    <row r="2391" s="12" customFormat="1">
      <c r="B2391" s="221"/>
      <c r="C2391" s="222"/>
      <c r="D2391" s="212" t="s">
        <v>150</v>
      </c>
      <c r="E2391" s="223" t="s">
        <v>1</v>
      </c>
      <c r="F2391" s="224" t="s">
        <v>2227</v>
      </c>
      <c r="G2391" s="222"/>
      <c r="H2391" s="225">
        <v>4.4000000000000004</v>
      </c>
      <c r="I2391" s="226"/>
      <c r="J2391" s="222"/>
      <c r="K2391" s="222"/>
      <c r="L2391" s="227"/>
      <c r="M2391" s="228"/>
      <c r="N2391" s="229"/>
      <c r="O2391" s="229"/>
      <c r="P2391" s="229"/>
      <c r="Q2391" s="229"/>
      <c r="R2391" s="229"/>
      <c r="S2391" s="229"/>
      <c r="T2391" s="230"/>
      <c r="AT2391" s="231" t="s">
        <v>150</v>
      </c>
      <c r="AU2391" s="231" t="s">
        <v>80</v>
      </c>
      <c r="AV2391" s="12" t="s">
        <v>80</v>
      </c>
      <c r="AW2391" s="12" t="s">
        <v>35</v>
      </c>
      <c r="AX2391" s="12" t="s">
        <v>73</v>
      </c>
      <c r="AY2391" s="231" t="s">
        <v>141</v>
      </c>
    </row>
    <row r="2392" s="12" customFormat="1">
      <c r="B2392" s="221"/>
      <c r="C2392" s="222"/>
      <c r="D2392" s="212" t="s">
        <v>150</v>
      </c>
      <c r="E2392" s="223" t="s">
        <v>1</v>
      </c>
      <c r="F2392" s="224" t="s">
        <v>2228</v>
      </c>
      <c r="G2392" s="222"/>
      <c r="H2392" s="225">
        <v>4.9000000000000004</v>
      </c>
      <c r="I2392" s="226"/>
      <c r="J2392" s="222"/>
      <c r="K2392" s="222"/>
      <c r="L2392" s="227"/>
      <c r="M2392" s="228"/>
      <c r="N2392" s="229"/>
      <c r="O2392" s="229"/>
      <c r="P2392" s="229"/>
      <c r="Q2392" s="229"/>
      <c r="R2392" s="229"/>
      <c r="S2392" s="229"/>
      <c r="T2392" s="230"/>
      <c r="AT2392" s="231" t="s">
        <v>150</v>
      </c>
      <c r="AU2392" s="231" t="s">
        <v>80</v>
      </c>
      <c r="AV2392" s="12" t="s">
        <v>80</v>
      </c>
      <c r="AW2392" s="12" t="s">
        <v>35</v>
      </c>
      <c r="AX2392" s="12" t="s">
        <v>73</v>
      </c>
      <c r="AY2392" s="231" t="s">
        <v>141</v>
      </c>
    </row>
    <row r="2393" s="12" customFormat="1">
      <c r="B2393" s="221"/>
      <c r="C2393" s="222"/>
      <c r="D2393" s="212" t="s">
        <v>150</v>
      </c>
      <c r="E2393" s="223" t="s">
        <v>1</v>
      </c>
      <c r="F2393" s="224" t="s">
        <v>2229</v>
      </c>
      <c r="G2393" s="222"/>
      <c r="H2393" s="225">
        <v>5.4000000000000004</v>
      </c>
      <c r="I2393" s="226"/>
      <c r="J2393" s="222"/>
      <c r="K2393" s="222"/>
      <c r="L2393" s="227"/>
      <c r="M2393" s="228"/>
      <c r="N2393" s="229"/>
      <c r="O2393" s="229"/>
      <c r="P2393" s="229"/>
      <c r="Q2393" s="229"/>
      <c r="R2393" s="229"/>
      <c r="S2393" s="229"/>
      <c r="T2393" s="230"/>
      <c r="AT2393" s="231" t="s">
        <v>150</v>
      </c>
      <c r="AU2393" s="231" t="s">
        <v>80</v>
      </c>
      <c r="AV2393" s="12" t="s">
        <v>80</v>
      </c>
      <c r="AW2393" s="12" t="s">
        <v>35</v>
      </c>
      <c r="AX2393" s="12" t="s">
        <v>73</v>
      </c>
      <c r="AY2393" s="231" t="s">
        <v>141</v>
      </c>
    </row>
    <row r="2394" s="12" customFormat="1">
      <c r="B2394" s="221"/>
      <c r="C2394" s="222"/>
      <c r="D2394" s="212" t="s">
        <v>150</v>
      </c>
      <c r="E2394" s="223" t="s">
        <v>1</v>
      </c>
      <c r="F2394" s="224" t="s">
        <v>2230</v>
      </c>
      <c r="G2394" s="222"/>
      <c r="H2394" s="225">
        <v>10.6</v>
      </c>
      <c r="I2394" s="226"/>
      <c r="J2394" s="222"/>
      <c r="K2394" s="222"/>
      <c r="L2394" s="227"/>
      <c r="M2394" s="228"/>
      <c r="N2394" s="229"/>
      <c r="O2394" s="229"/>
      <c r="P2394" s="229"/>
      <c r="Q2394" s="229"/>
      <c r="R2394" s="229"/>
      <c r="S2394" s="229"/>
      <c r="T2394" s="230"/>
      <c r="AT2394" s="231" t="s">
        <v>150</v>
      </c>
      <c r="AU2394" s="231" t="s">
        <v>80</v>
      </c>
      <c r="AV2394" s="12" t="s">
        <v>80</v>
      </c>
      <c r="AW2394" s="12" t="s">
        <v>35</v>
      </c>
      <c r="AX2394" s="12" t="s">
        <v>73</v>
      </c>
      <c r="AY2394" s="231" t="s">
        <v>141</v>
      </c>
    </row>
    <row r="2395" s="12" customFormat="1">
      <c r="B2395" s="221"/>
      <c r="C2395" s="222"/>
      <c r="D2395" s="212" t="s">
        <v>150</v>
      </c>
      <c r="E2395" s="223" t="s">
        <v>1</v>
      </c>
      <c r="F2395" s="224" t="s">
        <v>2231</v>
      </c>
      <c r="G2395" s="222"/>
      <c r="H2395" s="225">
        <v>38.399999999999999</v>
      </c>
      <c r="I2395" s="226"/>
      <c r="J2395" s="222"/>
      <c r="K2395" s="222"/>
      <c r="L2395" s="227"/>
      <c r="M2395" s="228"/>
      <c r="N2395" s="229"/>
      <c r="O2395" s="229"/>
      <c r="P2395" s="229"/>
      <c r="Q2395" s="229"/>
      <c r="R2395" s="229"/>
      <c r="S2395" s="229"/>
      <c r="T2395" s="230"/>
      <c r="AT2395" s="231" t="s">
        <v>150</v>
      </c>
      <c r="AU2395" s="231" t="s">
        <v>80</v>
      </c>
      <c r="AV2395" s="12" t="s">
        <v>80</v>
      </c>
      <c r="AW2395" s="12" t="s">
        <v>35</v>
      </c>
      <c r="AX2395" s="12" t="s">
        <v>73</v>
      </c>
      <c r="AY2395" s="231" t="s">
        <v>141</v>
      </c>
    </row>
    <row r="2396" s="12" customFormat="1">
      <c r="B2396" s="221"/>
      <c r="C2396" s="222"/>
      <c r="D2396" s="212" t="s">
        <v>150</v>
      </c>
      <c r="E2396" s="223" t="s">
        <v>1</v>
      </c>
      <c r="F2396" s="224" t="s">
        <v>2232</v>
      </c>
      <c r="G2396" s="222"/>
      <c r="H2396" s="225">
        <v>17</v>
      </c>
      <c r="I2396" s="226"/>
      <c r="J2396" s="222"/>
      <c r="K2396" s="222"/>
      <c r="L2396" s="227"/>
      <c r="M2396" s="228"/>
      <c r="N2396" s="229"/>
      <c r="O2396" s="229"/>
      <c r="P2396" s="229"/>
      <c r="Q2396" s="229"/>
      <c r="R2396" s="229"/>
      <c r="S2396" s="229"/>
      <c r="T2396" s="230"/>
      <c r="AT2396" s="231" t="s">
        <v>150</v>
      </c>
      <c r="AU2396" s="231" t="s">
        <v>80</v>
      </c>
      <c r="AV2396" s="12" t="s">
        <v>80</v>
      </c>
      <c r="AW2396" s="12" t="s">
        <v>35</v>
      </c>
      <c r="AX2396" s="12" t="s">
        <v>73</v>
      </c>
      <c r="AY2396" s="231" t="s">
        <v>141</v>
      </c>
    </row>
    <row r="2397" s="12" customFormat="1">
      <c r="B2397" s="221"/>
      <c r="C2397" s="222"/>
      <c r="D2397" s="212" t="s">
        <v>150</v>
      </c>
      <c r="E2397" s="223" t="s">
        <v>1</v>
      </c>
      <c r="F2397" s="224" t="s">
        <v>2233</v>
      </c>
      <c r="G2397" s="222"/>
      <c r="H2397" s="225">
        <v>17.300000000000001</v>
      </c>
      <c r="I2397" s="226"/>
      <c r="J2397" s="222"/>
      <c r="K2397" s="222"/>
      <c r="L2397" s="227"/>
      <c r="M2397" s="228"/>
      <c r="N2397" s="229"/>
      <c r="O2397" s="229"/>
      <c r="P2397" s="229"/>
      <c r="Q2397" s="229"/>
      <c r="R2397" s="229"/>
      <c r="S2397" s="229"/>
      <c r="T2397" s="230"/>
      <c r="AT2397" s="231" t="s">
        <v>150</v>
      </c>
      <c r="AU2397" s="231" t="s">
        <v>80</v>
      </c>
      <c r="AV2397" s="12" t="s">
        <v>80</v>
      </c>
      <c r="AW2397" s="12" t="s">
        <v>35</v>
      </c>
      <c r="AX2397" s="12" t="s">
        <v>73</v>
      </c>
      <c r="AY2397" s="231" t="s">
        <v>141</v>
      </c>
    </row>
    <row r="2398" s="12" customFormat="1">
      <c r="B2398" s="221"/>
      <c r="C2398" s="222"/>
      <c r="D2398" s="212" t="s">
        <v>150</v>
      </c>
      <c r="E2398" s="223" t="s">
        <v>1</v>
      </c>
      <c r="F2398" s="224" t="s">
        <v>2234</v>
      </c>
      <c r="G2398" s="222"/>
      <c r="H2398" s="225">
        <v>25.100000000000001</v>
      </c>
      <c r="I2398" s="226"/>
      <c r="J2398" s="222"/>
      <c r="K2398" s="222"/>
      <c r="L2398" s="227"/>
      <c r="M2398" s="228"/>
      <c r="N2398" s="229"/>
      <c r="O2398" s="229"/>
      <c r="P2398" s="229"/>
      <c r="Q2398" s="229"/>
      <c r="R2398" s="229"/>
      <c r="S2398" s="229"/>
      <c r="T2398" s="230"/>
      <c r="AT2398" s="231" t="s">
        <v>150</v>
      </c>
      <c r="AU2398" s="231" t="s">
        <v>80</v>
      </c>
      <c r="AV2398" s="12" t="s">
        <v>80</v>
      </c>
      <c r="AW2398" s="12" t="s">
        <v>35</v>
      </c>
      <c r="AX2398" s="12" t="s">
        <v>73</v>
      </c>
      <c r="AY2398" s="231" t="s">
        <v>141</v>
      </c>
    </row>
    <row r="2399" s="12" customFormat="1">
      <c r="B2399" s="221"/>
      <c r="C2399" s="222"/>
      <c r="D2399" s="212" t="s">
        <v>150</v>
      </c>
      <c r="E2399" s="223" t="s">
        <v>1</v>
      </c>
      <c r="F2399" s="224" t="s">
        <v>2235</v>
      </c>
      <c r="G2399" s="222"/>
      <c r="H2399" s="225">
        <v>50.700000000000003</v>
      </c>
      <c r="I2399" s="226"/>
      <c r="J2399" s="222"/>
      <c r="K2399" s="222"/>
      <c r="L2399" s="227"/>
      <c r="M2399" s="228"/>
      <c r="N2399" s="229"/>
      <c r="O2399" s="229"/>
      <c r="P2399" s="229"/>
      <c r="Q2399" s="229"/>
      <c r="R2399" s="229"/>
      <c r="S2399" s="229"/>
      <c r="T2399" s="230"/>
      <c r="AT2399" s="231" t="s">
        <v>150</v>
      </c>
      <c r="AU2399" s="231" t="s">
        <v>80</v>
      </c>
      <c r="AV2399" s="12" t="s">
        <v>80</v>
      </c>
      <c r="AW2399" s="12" t="s">
        <v>35</v>
      </c>
      <c r="AX2399" s="12" t="s">
        <v>73</v>
      </c>
      <c r="AY2399" s="231" t="s">
        <v>141</v>
      </c>
    </row>
    <row r="2400" s="12" customFormat="1">
      <c r="B2400" s="221"/>
      <c r="C2400" s="222"/>
      <c r="D2400" s="212" t="s">
        <v>150</v>
      </c>
      <c r="E2400" s="223" t="s">
        <v>1</v>
      </c>
      <c r="F2400" s="224" t="s">
        <v>2236</v>
      </c>
      <c r="G2400" s="222"/>
      <c r="H2400" s="225">
        <v>14.300000000000001</v>
      </c>
      <c r="I2400" s="226"/>
      <c r="J2400" s="222"/>
      <c r="K2400" s="222"/>
      <c r="L2400" s="227"/>
      <c r="M2400" s="228"/>
      <c r="N2400" s="229"/>
      <c r="O2400" s="229"/>
      <c r="P2400" s="229"/>
      <c r="Q2400" s="229"/>
      <c r="R2400" s="229"/>
      <c r="S2400" s="229"/>
      <c r="T2400" s="230"/>
      <c r="AT2400" s="231" t="s">
        <v>150</v>
      </c>
      <c r="AU2400" s="231" t="s">
        <v>80</v>
      </c>
      <c r="AV2400" s="12" t="s">
        <v>80</v>
      </c>
      <c r="AW2400" s="12" t="s">
        <v>35</v>
      </c>
      <c r="AX2400" s="12" t="s">
        <v>73</v>
      </c>
      <c r="AY2400" s="231" t="s">
        <v>141</v>
      </c>
    </row>
    <row r="2401" s="12" customFormat="1">
      <c r="B2401" s="221"/>
      <c r="C2401" s="222"/>
      <c r="D2401" s="212" t="s">
        <v>150</v>
      </c>
      <c r="E2401" s="223" t="s">
        <v>1</v>
      </c>
      <c r="F2401" s="224" t="s">
        <v>2237</v>
      </c>
      <c r="G2401" s="222"/>
      <c r="H2401" s="225">
        <v>4.7999999999999998</v>
      </c>
      <c r="I2401" s="226"/>
      <c r="J2401" s="222"/>
      <c r="K2401" s="222"/>
      <c r="L2401" s="227"/>
      <c r="M2401" s="228"/>
      <c r="N2401" s="229"/>
      <c r="O2401" s="229"/>
      <c r="P2401" s="229"/>
      <c r="Q2401" s="229"/>
      <c r="R2401" s="229"/>
      <c r="S2401" s="229"/>
      <c r="T2401" s="230"/>
      <c r="AT2401" s="231" t="s">
        <v>150</v>
      </c>
      <c r="AU2401" s="231" t="s">
        <v>80</v>
      </c>
      <c r="AV2401" s="12" t="s">
        <v>80</v>
      </c>
      <c r="AW2401" s="12" t="s">
        <v>35</v>
      </c>
      <c r="AX2401" s="12" t="s">
        <v>73</v>
      </c>
      <c r="AY2401" s="231" t="s">
        <v>141</v>
      </c>
    </row>
    <row r="2402" s="14" customFormat="1">
      <c r="B2402" s="243"/>
      <c r="C2402" s="244"/>
      <c r="D2402" s="212" t="s">
        <v>150</v>
      </c>
      <c r="E2402" s="245" t="s">
        <v>1</v>
      </c>
      <c r="F2402" s="246" t="s">
        <v>164</v>
      </c>
      <c r="G2402" s="244"/>
      <c r="H2402" s="247">
        <v>331</v>
      </c>
      <c r="I2402" s="248"/>
      <c r="J2402" s="244"/>
      <c r="K2402" s="244"/>
      <c r="L2402" s="249"/>
      <c r="M2402" s="250"/>
      <c r="N2402" s="251"/>
      <c r="O2402" s="251"/>
      <c r="P2402" s="251"/>
      <c r="Q2402" s="251"/>
      <c r="R2402" s="251"/>
      <c r="S2402" s="251"/>
      <c r="T2402" s="252"/>
      <c r="AT2402" s="253" t="s">
        <v>150</v>
      </c>
      <c r="AU2402" s="253" t="s">
        <v>80</v>
      </c>
      <c r="AV2402" s="14" t="s">
        <v>165</v>
      </c>
      <c r="AW2402" s="14" t="s">
        <v>35</v>
      </c>
      <c r="AX2402" s="14" t="s">
        <v>73</v>
      </c>
      <c r="AY2402" s="253" t="s">
        <v>141</v>
      </c>
    </row>
    <row r="2403" s="11" customFormat="1">
      <c r="B2403" s="210"/>
      <c r="C2403" s="211"/>
      <c r="D2403" s="212" t="s">
        <v>150</v>
      </c>
      <c r="E2403" s="213" t="s">
        <v>1</v>
      </c>
      <c r="F2403" s="214" t="s">
        <v>2238</v>
      </c>
      <c r="G2403" s="211"/>
      <c r="H2403" s="213" t="s">
        <v>1</v>
      </c>
      <c r="I2403" s="215"/>
      <c r="J2403" s="211"/>
      <c r="K2403" s="211"/>
      <c r="L2403" s="216"/>
      <c r="M2403" s="217"/>
      <c r="N2403" s="218"/>
      <c r="O2403" s="218"/>
      <c r="P2403" s="218"/>
      <c r="Q2403" s="218"/>
      <c r="R2403" s="218"/>
      <c r="S2403" s="218"/>
      <c r="T2403" s="219"/>
      <c r="AT2403" s="220" t="s">
        <v>150</v>
      </c>
      <c r="AU2403" s="220" t="s">
        <v>80</v>
      </c>
      <c r="AV2403" s="11" t="s">
        <v>78</v>
      </c>
      <c r="AW2403" s="11" t="s">
        <v>35</v>
      </c>
      <c r="AX2403" s="11" t="s">
        <v>73</v>
      </c>
      <c r="AY2403" s="220" t="s">
        <v>141</v>
      </c>
    </row>
    <row r="2404" s="12" customFormat="1">
      <c r="B2404" s="221"/>
      <c r="C2404" s="222"/>
      <c r="D2404" s="212" t="s">
        <v>150</v>
      </c>
      <c r="E2404" s="223" t="s">
        <v>1</v>
      </c>
      <c r="F2404" s="224" t="s">
        <v>2239</v>
      </c>
      <c r="G2404" s="222"/>
      <c r="H2404" s="225">
        <v>4.4000000000000004</v>
      </c>
      <c r="I2404" s="226"/>
      <c r="J2404" s="222"/>
      <c r="K2404" s="222"/>
      <c r="L2404" s="227"/>
      <c r="M2404" s="228"/>
      <c r="N2404" s="229"/>
      <c r="O2404" s="229"/>
      <c r="P2404" s="229"/>
      <c r="Q2404" s="229"/>
      <c r="R2404" s="229"/>
      <c r="S2404" s="229"/>
      <c r="T2404" s="230"/>
      <c r="AT2404" s="231" t="s">
        <v>150</v>
      </c>
      <c r="AU2404" s="231" t="s">
        <v>80</v>
      </c>
      <c r="AV2404" s="12" t="s">
        <v>80</v>
      </c>
      <c r="AW2404" s="12" t="s">
        <v>35</v>
      </c>
      <c r="AX2404" s="12" t="s">
        <v>73</v>
      </c>
      <c r="AY2404" s="231" t="s">
        <v>141</v>
      </c>
    </row>
    <row r="2405" s="12" customFormat="1">
      <c r="B2405" s="221"/>
      <c r="C2405" s="222"/>
      <c r="D2405" s="212" t="s">
        <v>150</v>
      </c>
      <c r="E2405" s="223" t="s">
        <v>1</v>
      </c>
      <c r="F2405" s="224" t="s">
        <v>2240</v>
      </c>
      <c r="G2405" s="222"/>
      <c r="H2405" s="225">
        <v>48.600000000000001</v>
      </c>
      <c r="I2405" s="226"/>
      <c r="J2405" s="222"/>
      <c r="K2405" s="222"/>
      <c r="L2405" s="227"/>
      <c r="M2405" s="228"/>
      <c r="N2405" s="229"/>
      <c r="O2405" s="229"/>
      <c r="P2405" s="229"/>
      <c r="Q2405" s="229"/>
      <c r="R2405" s="229"/>
      <c r="S2405" s="229"/>
      <c r="T2405" s="230"/>
      <c r="AT2405" s="231" t="s">
        <v>150</v>
      </c>
      <c r="AU2405" s="231" t="s">
        <v>80</v>
      </c>
      <c r="AV2405" s="12" t="s">
        <v>80</v>
      </c>
      <c r="AW2405" s="12" t="s">
        <v>35</v>
      </c>
      <c r="AX2405" s="12" t="s">
        <v>73</v>
      </c>
      <c r="AY2405" s="231" t="s">
        <v>141</v>
      </c>
    </row>
    <row r="2406" s="12" customFormat="1">
      <c r="B2406" s="221"/>
      <c r="C2406" s="222"/>
      <c r="D2406" s="212" t="s">
        <v>150</v>
      </c>
      <c r="E2406" s="223" t="s">
        <v>1</v>
      </c>
      <c r="F2406" s="224" t="s">
        <v>2241</v>
      </c>
      <c r="G2406" s="222"/>
      <c r="H2406" s="225">
        <v>8.4000000000000004</v>
      </c>
      <c r="I2406" s="226"/>
      <c r="J2406" s="222"/>
      <c r="K2406" s="222"/>
      <c r="L2406" s="227"/>
      <c r="M2406" s="228"/>
      <c r="N2406" s="229"/>
      <c r="O2406" s="229"/>
      <c r="P2406" s="229"/>
      <c r="Q2406" s="229"/>
      <c r="R2406" s="229"/>
      <c r="S2406" s="229"/>
      <c r="T2406" s="230"/>
      <c r="AT2406" s="231" t="s">
        <v>150</v>
      </c>
      <c r="AU2406" s="231" t="s">
        <v>80</v>
      </c>
      <c r="AV2406" s="12" t="s">
        <v>80</v>
      </c>
      <c r="AW2406" s="12" t="s">
        <v>35</v>
      </c>
      <c r="AX2406" s="12" t="s">
        <v>73</v>
      </c>
      <c r="AY2406" s="231" t="s">
        <v>141</v>
      </c>
    </row>
    <row r="2407" s="12" customFormat="1">
      <c r="B2407" s="221"/>
      <c r="C2407" s="222"/>
      <c r="D2407" s="212" t="s">
        <v>150</v>
      </c>
      <c r="E2407" s="223" t="s">
        <v>1</v>
      </c>
      <c r="F2407" s="224" t="s">
        <v>2242</v>
      </c>
      <c r="G2407" s="222"/>
      <c r="H2407" s="225">
        <v>4.9000000000000004</v>
      </c>
      <c r="I2407" s="226"/>
      <c r="J2407" s="222"/>
      <c r="K2407" s="222"/>
      <c r="L2407" s="227"/>
      <c r="M2407" s="228"/>
      <c r="N2407" s="229"/>
      <c r="O2407" s="229"/>
      <c r="P2407" s="229"/>
      <c r="Q2407" s="229"/>
      <c r="R2407" s="229"/>
      <c r="S2407" s="229"/>
      <c r="T2407" s="230"/>
      <c r="AT2407" s="231" t="s">
        <v>150</v>
      </c>
      <c r="AU2407" s="231" t="s">
        <v>80</v>
      </c>
      <c r="AV2407" s="12" t="s">
        <v>80</v>
      </c>
      <c r="AW2407" s="12" t="s">
        <v>35</v>
      </c>
      <c r="AX2407" s="12" t="s">
        <v>73</v>
      </c>
      <c r="AY2407" s="231" t="s">
        <v>141</v>
      </c>
    </row>
    <row r="2408" s="12" customFormat="1">
      <c r="B2408" s="221"/>
      <c r="C2408" s="222"/>
      <c r="D2408" s="212" t="s">
        <v>150</v>
      </c>
      <c r="E2408" s="223" t="s">
        <v>1</v>
      </c>
      <c r="F2408" s="224" t="s">
        <v>2243</v>
      </c>
      <c r="G2408" s="222"/>
      <c r="H2408" s="225">
        <v>9.9000000000000004</v>
      </c>
      <c r="I2408" s="226"/>
      <c r="J2408" s="222"/>
      <c r="K2408" s="222"/>
      <c r="L2408" s="227"/>
      <c r="M2408" s="228"/>
      <c r="N2408" s="229"/>
      <c r="O2408" s="229"/>
      <c r="P2408" s="229"/>
      <c r="Q2408" s="229"/>
      <c r="R2408" s="229"/>
      <c r="S2408" s="229"/>
      <c r="T2408" s="230"/>
      <c r="AT2408" s="231" t="s">
        <v>150</v>
      </c>
      <c r="AU2408" s="231" t="s">
        <v>80</v>
      </c>
      <c r="AV2408" s="12" t="s">
        <v>80</v>
      </c>
      <c r="AW2408" s="12" t="s">
        <v>35</v>
      </c>
      <c r="AX2408" s="12" t="s">
        <v>73</v>
      </c>
      <c r="AY2408" s="231" t="s">
        <v>141</v>
      </c>
    </row>
    <row r="2409" s="12" customFormat="1">
      <c r="B2409" s="221"/>
      <c r="C2409" s="222"/>
      <c r="D2409" s="212" t="s">
        <v>150</v>
      </c>
      <c r="E2409" s="223" t="s">
        <v>1</v>
      </c>
      <c r="F2409" s="224" t="s">
        <v>2244</v>
      </c>
      <c r="G2409" s="222"/>
      <c r="H2409" s="225">
        <v>23.399999999999999</v>
      </c>
      <c r="I2409" s="226"/>
      <c r="J2409" s="222"/>
      <c r="K2409" s="222"/>
      <c r="L2409" s="227"/>
      <c r="M2409" s="228"/>
      <c r="N2409" s="229"/>
      <c r="O2409" s="229"/>
      <c r="P2409" s="229"/>
      <c r="Q2409" s="229"/>
      <c r="R2409" s="229"/>
      <c r="S2409" s="229"/>
      <c r="T2409" s="230"/>
      <c r="AT2409" s="231" t="s">
        <v>150</v>
      </c>
      <c r="AU2409" s="231" t="s">
        <v>80</v>
      </c>
      <c r="AV2409" s="12" t="s">
        <v>80</v>
      </c>
      <c r="AW2409" s="12" t="s">
        <v>35</v>
      </c>
      <c r="AX2409" s="12" t="s">
        <v>73</v>
      </c>
      <c r="AY2409" s="231" t="s">
        <v>141</v>
      </c>
    </row>
    <row r="2410" s="12" customFormat="1">
      <c r="B2410" s="221"/>
      <c r="C2410" s="222"/>
      <c r="D2410" s="212" t="s">
        <v>150</v>
      </c>
      <c r="E2410" s="223" t="s">
        <v>1</v>
      </c>
      <c r="F2410" s="224" t="s">
        <v>2245</v>
      </c>
      <c r="G2410" s="222"/>
      <c r="H2410" s="225">
        <v>14.800000000000001</v>
      </c>
      <c r="I2410" s="226"/>
      <c r="J2410" s="222"/>
      <c r="K2410" s="222"/>
      <c r="L2410" s="227"/>
      <c r="M2410" s="228"/>
      <c r="N2410" s="229"/>
      <c r="O2410" s="229"/>
      <c r="P2410" s="229"/>
      <c r="Q2410" s="229"/>
      <c r="R2410" s="229"/>
      <c r="S2410" s="229"/>
      <c r="T2410" s="230"/>
      <c r="AT2410" s="231" t="s">
        <v>150</v>
      </c>
      <c r="AU2410" s="231" t="s">
        <v>80</v>
      </c>
      <c r="AV2410" s="12" t="s">
        <v>80</v>
      </c>
      <c r="AW2410" s="12" t="s">
        <v>35</v>
      </c>
      <c r="AX2410" s="12" t="s">
        <v>73</v>
      </c>
      <c r="AY2410" s="231" t="s">
        <v>141</v>
      </c>
    </row>
    <row r="2411" s="12" customFormat="1">
      <c r="B2411" s="221"/>
      <c r="C2411" s="222"/>
      <c r="D2411" s="212" t="s">
        <v>150</v>
      </c>
      <c r="E2411" s="223" t="s">
        <v>1</v>
      </c>
      <c r="F2411" s="224" t="s">
        <v>2246</v>
      </c>
      <c r="G2411" s="222"/>
      <c r="H2411" s="225">
        <v>16.399999999999999</v>
      </c>
      <c r="I2411" s="226"/>
      <c r="J2411" s="222"/>
      <c r="K2411" s="222"/>
      <c r="L2411" s="227"/>
      <c r="M2411" s="228"/>
      <c r="N2411" s="229"/>
      <c r="O2411" s="229"/>
      <c r="P2411" s="229"/>
      <c r="Q2411" s="229"/>
      <c r="R2411" s="229"/>
      <c r="S2411" s="229"/>
      <c r="T2411" s="230"/>
      <c r="AT2411" s="231" t="s">
        <v>150</v>
      </c>
      <c r="AU2411" s="231" t="s">
        <v>80</v>
      </c>
      <c r="AV2411" s="12" t="s">
        <v>80</v>
      </c>
      <c r="AW2411" s="12" t="s">
        <v>35</v>
      </c>
      <c r="AX2411" s="12" t="s">
        <v>73</v>
      </c>
      <c r="AY2411" s="231" t="s">
        <v>141</v>
      </c>
    </row>
    <row r="2412" s="12" customFormat="1">
      <c r="B2412" s="221"/>
      <c r="C2412" s="222"/>
      <c r="D2412" s="212" t="s">
        <v>150</v>
      </c>
      <c r="E2412" s="223" t="s">
        <v>1</v>
      </c>
      <c r="F2412" s="224" t="s">
        <v>2247</v>
      </c>
      <c r="G2412" s="222"/>
      <c r="H2412" s="225">
        <v>19.600000000000001</v>
      </c>
      <c r="I2412" s="226"/>
      <c r="J2412" s="222"/>
      <c r="K2412" s="222"/>
      <c r="L2412" s="227"/>
      <c r="M2412" s="228"/>
      <c r="N2412" s="229"/>
      <c r="O2412" s="229"/>
      <c r="P2412" s="229"/>
      <c r="Q2412" s="229"/>
      <c r="R2412" s="229"/>
      <c r="S2412" s="229"/>
      <c r="T2412" s="230"/>
      <c r="AT2412" s="231" t="s">
        <v>150</v>
      </c>
      <c r="AU2412" s="231" t="s">
        <v>80</v>
      </c>
      <c r="AV2412" s="12" t="s">
        <v>80</v>
      </c>
      <c r="AW2412" s="12" t="s">
        <v>35</v>
      </c>
      <c r="AX2412" s="12" t="s">
        <v>73</v>
      </c>
      <c r="AY2412" s="231" t="s">
        <v>141</v>
      </c>
    </row>
    <row r="2413" s="12" customFormat="1">
      <c r="B2413" s="221"/>
      <c r="C2413" s="222"/>
      <c r="D2413" s="212" t="s">
        <v>150</v>
      </c>
      <c r="E2413" s="223" t="s">
        <v>1</v>
      </c>
      <c r="F2413" s="224" t="s">
        <v>2248</v>
      </c>
      <c r="G2413" s="222"/>
      <c r="H2413" s="225">
        <v>23.399999999999999</v>
      </c>
      <c r="I2413" s="226"/>
      <c r="J2413" s="222"/>
      <c r="K2413" s="222"/>
      <c r="L2413" s="227"/>
      <c r="M2413" s="228"/>
      <c r="N2413" s="229"/>
      <c r="O2413" s="229"/>
      <c r="P2413" s="229"/>
      <c r="Q2413" s="229"/>
      <c r="R2413" s="229"/>
      <c r="S2413" s="229"/>
      <c r="T2413" s="230"/>
      <c r="AT2413" s="231" t="s">
        <v>150</v>
      </c>
      <c r="AU2413" s="231" t="s">
        <v>80</v>
      </c>
      <c r="AV2413" s="12" t="s">
        <v>80</v>
      </c>
      <c r="AW2413" s="12" t="s">
        <v>35</v>
      </c>
      <c r="AX2413" s="12" t="s">
        <v>73</v>
      </c>
      <c r="AY2413" s="231" t="s">
        <v>141</v>
      </c>
    </row>
    <row r="2414" s="12" customFormat="1">
      <c r="B2414" s="221"/>
      <c r="C2414" s="222"/>
      <c r="D2414" s="212" t="s">
        <v>150</v>
      </c>
      <c r="E2414" s="223" t="s">
        <v>1</v>
      </c>
      <c r="F2414" s="224" t="s">
        <v>2249</v>
      </c>
      <c r="G2414" s="222"/>
      <c r="H2414" s="225">
        <v>16.600000000000001</v>
      </c>
      <c r="I2414" s="226"/>
      <c r="J2414" s="222"/>
      <c r="K2414" s="222"/>
      <c r="L2414" s="227"/>
      <c r="M2414" s="228"/>
      <c r="N2414" s="229"/>
      <c r="O2414" s="229"/>
      <c r="P2414" s="229"/>
      <c r="Q2414" s="229"/>
      <c r="R2414" s="229"/>
      <c r="S2414" s="229"/>
      <c r="T2414" s="230"/>
      <c r="AT2414" s="231" t="s">
        <v>150</v>
      </c>
      <c r="AU2414" s="231" t="s">
        <v>80</v>
      </c>
      <c r="AV2414" s="12" t="s">
        <v>80</v>
      </c>
      <c r="AW2414" s="12" t="s">
        <v>35</v>
      </c>
      <c r="AX2414" s="12" t="s">
        <v>73</v>
      </c>
      <c r="AY2414" s="231" t="s">
        <v>141</v>
      </c>
    </row>
    <row r="2415" s="12" customFormat="1">
      <c r="B2415" s="221"/>
      <c r="C2415" s="222"/>
      <c r="D2415" s="212" t="s">
        <v>150</v>
      </c>
      <c r="E2415" s="223" t="s">
        <v>1</v>
      </c>
      <c r="F2415" s="224" t="s">
        <v>2250</v>
      </c>
      <c r="G2415" s="222"/>
      <c r="H2415" s="225">
        <v>17.899999999999999</v>
      </c>
      <c r="I2415" s="226"/>
      <c r="J2415" s="222"/>
      <c r="K2415" s="222"/>
      <c r="L2415" s="227"/>
      <c r="M2415" s="228"/>
      <c r="N2415" s="229"/>
      <c r="O2415" s="229"/>
      <c r="P2415" s="229"/>
      <c r="Q2415" s="229"/>
      <c r="R2415" s="229"/>
      <c r="S2415" s="229"/>
      <c r="T2415" s="230"/>
      <c r="AT2415" s="231" t="s">
        <v>150</v>
      </c>
      <c r="AU2415" s="231" t="s">
        <v>80</v>
      </c>
      <c r="AV2415" s="12" t="s">
        <v>80</v>
      </c>
      <c r="AW2415" s="12" t="s">
        <v>35</v>
      </c>
      <c r="AX2415" s="12" t="s">
        <v>73</v>
      </c>
      <c r="AY2415" s="231" t="s">
        <v>141</v>
      </c>
    </row>
    <row r="2416" s="12" customFormat="1">
      <c r="B2416" s="221"/>
      <c r="C2416" s="222"/>
      <c r="D2416" s="212" t="s">
        <v>150</v>
      </c>
      <c r="E2416" s="223" t="s">
        <v>1</v>
      </c>
      <c r="F2416" s="224" t="s">
        <v>2251</v>
      </c>
      <c r="G2416" s="222"/>
      <c r="H2416" s="225">
        <v>17.899999999999999</v>
      </c>
      <c r="I2416" s="226"/>
      <c r="J2416" s="222"/>
      <c r="K2416" s="222"/>
      <c r="L2416" s="227"/>
      <c r="M2416" s="228"/>
      <c r="N2416" s="229"/>
      <c r="O2416" s="229"/>
      <c r="P2416" s="229"/>
      <c r="Q2416" s="229"/>
      <c r="R2416" s="229"/>
      <c r="S2416" s="229"/>
      <c r="T2416" s="230"/>
      <c r="AT2416" s="231" t="s">
        <v>150</v>
      </c>
      <c r="AU2416" s="231" t="s">
        <v>80</v>
      </c>
      <c r="AV2416" s="12" t="s">
        <v>80</v>
      </c>
      <c r="AW2416" s="12" t="s">
        <v>35</v>
      </c>
      <c r="AX2416" s="12" t="s">
        <v>73</v>
      </c>
      <c r="AY2416" s="231" t="s">
        <v>141</v>
      </c>
    </row>
    <row r="2417" s="12" customFormat="1">
      <c r="B2417" s="221"/>
      <c r="C2417" s="222"/>
      <c r="D2417" s="212" t="s">
        <v>150</v>
      </c>
      <c r="E2417" s="223" t="s">
        <v>1</v>
      </c>
      <c r="F2417" s="224" t="s">
        <v>2252</v>
      </c>
      <c r="G2417" s="222"/>
      <c r="H2417" s="225">
        <v>14.699999999999999</v>
      </c>
      <c r="I2417" s="226"/>
      <c r="J2417" s="222"/>
      <c r="K2417" s="222"/>
      <c r="L2417" s="227"/>
      <c r="M2417" s="228"/>
      <c r="N2417" s="229"/>
      <c r="O2417" s="229"/>
      <c r="P2417" s="229"/>
      <c r="Q2417" s="229"/>
      <c r="R2417" s="229"/>
      <c r="S2417" s="229"/>
      <c r="T2417" s="230"/>
      <c r="AT2417" s="231" t="s">
        <v>150</v>
      </c>
      <c r="AU2417" s="231" t="s">
        <v>80</v>
      </c>
      <c r="AV2417" s="12" t="s">
        <v>80</v>
      </c>
      <c r="AW2417" s="12" t="s">
        <v>35</v>
      </c>
      <c r="AX2417" s="12" t="s">
        <v>73</v>
      </c>
      <c r="AY2417" s="231" t="s">
        <v>141</v>
      </c>
    </row>
    <row r="2418" s="12" customFormat="1">
      <c r="B2418" s="221"/>
      <c r="C2418" s="222"/>
      <c r="D2418" s="212" t="s">
        <v>150</v>
      </c>
      <c r="E2418" s="223" t="s">
        <v>1</v>
      </c>
      <c r="F2418" s="224" t="s">
        <v>2253</v>
      </c>
      <c r="G2418" s="222"/>
      <c r="H2418" s="225">
        <v>7.5</v>
      </c>
      <c r="I2418" s="226"/>
      <c r="J2418" s="222"/>
      <c r="K2418" s="222"/>
      <c r="L2418" s="227"/>
      <c r="M2418" s="228"/>
      <c r="N2418" s="229"/>
      <c r="O2418" s="229"/>
      <c r="P2418" s="229"/>
      <c r="Q2418" s="229"/>
      <c r="R2418" s="229"/>
      <c r="S2418" s="229"/>
      <c r="T2418" s="230"/>
      <c r="AT2418" s="231" t="s">
        <v>150</v>
      </c>
      <c r="AU2418" s="231" t="s">
        <v>80</v>
      </c>
      <c r="AV2418" s="12" t="s">
        <v>80</v>
      </c>
      <c r="AW2418" s="12" t="s">
        <v>35</v>
      </c>
      <c r="AX2418" s="12" t="s">
        <v>73</v>
      </c>
      <c r="AY2418" s="231" t="s">
        <v>141</v>
      </c>
    </row>
    <row r="2419" s="14" customFormat="1">
      <c r="B2419" s="243"/>
      <c r="C2419" s="244"/>
      <c r="D2419" s="212" t="s">
        <v>150</v>
      </c>
      <c r="E2419" s="245" t="s">
        <v>1</v>
      </c>
      <c r="F2419" s="246" t="s">
        <v>164</v>
      </c>
      <c r="G2419" s="244"/>
      <c r="H2419" s="247">
        <v>248.40000000000001</v>
      </c>
      <c r="I2419" s="248"/>
      <c r="J2419" s="244"/>
      <c r="K2419" s="244"/>
      <c r="L2419" s="249"/>
      <c r="M2419" s="250"/>
      <c r="N2419" s="251"/>
      <c r="O2419" s="251"/>
      <c r="P2419" s="251"/>
      <c r="Q2419" s="251"/>
      <c r="R2419" s="251"/>
      <c r="S2419" s="251"/>
      <c r="T2419" s="252"/>
      <c r="AT2419" s="253" t="s">
        <v>150</v>
      </c>
      <c r="AU2419" s="253" t="s">
        <v>80</v>
      </c>
      <c r="AV2419" s="14" t="s">
        <v>165</v>
      </c>
      <c r="AW2419" s="14" t="s">
        <v>35</v>
      </c>
      <c r="AX2419" s="14" t="s">
        <v>73</v>
      </c>
      <c r="AY2419" s="253" t="s">
        <v>141</v>
      </c>
    </row>
    <row r="2420" s="13" customFormat="1">
      <c r="B2420" s="232"/>
      <c r="C2420" s="233"/>
      <c r="D2420" s="212" t="s">
        <v>150</v>
      </c>
      <c r="E2420" s="234" t="s">
        <v>1</v>
      </c>
      <c r="F2420" s="235" t="s">
        <v>155</v>
      </c>
      <c r="G2420" s="233"/>
      <c r="H2420" s="236">
        <v>579.39999999999998</v>
      </c>
      <c r="I2420" s="237"/>
      <c r="J2420" s="233"/>
      <c r="K2420" s="233"/>
      <c r="L2420" s="238"/>
      <c r="M2420" s="239"/>
      <c r="N2420" s="240"/>
      <c r="O2420" s="240"/>
      <c r="P2420" s="240"/>
      <c r="Q2420" s="240"/>
      <c r="R2420" s="240"/>
      <c r="S2420" s="240"/>
      <c r="T2420" s="241"/>
      <c r="AT2420" s="242" t="s">
        <v>150</v>
      </c>
      <c r="AU2420" s="242" t="s">
        <v>80</v>
      </c>
      <c r="AV2420" s="13" t="s">
        <v>148</v>
      </c>
      <c r="AW2420" s="13" t="s">
        <v>35</v>
      </c>
      <c r="AX2420" s="13" t="s">
        <v>78</v>
      </c>
      <c r="AY2420" s="242" t="s">
        <v>141</v>
      </c>
    </row>
    <row r="2421" s="1" customFormat="1" ht="14.4" customHeight="1">
      <c r="B2421" s="37"/>
      <c r="C2421" s="198" t="s">
        <v>2254</v>
      </c>
      <c r="D2421" s="198" t="s">
        <v>143</v>
      </c>
      <c r="E2421" s="199" t="s">
        <v>2255</v>
      </c>
      <c r="F2421" s="200" t="s">
        <v>2256</v>
      </c>
      <c r="G2421" s="201" t="s">
        <v>237</v>
      </c>
      <c r="H2421" s="202">
        <v>579.39999999999998</v>
      </c>
      <c r="I2421" s="203"/>
      <c r="J2421" s="204">
        <f>ROUND(I2421*H2421,2)</f>
        <v>0</v>
      </c>
      <c r="K2421" s="200" t="s">
        <v>1</v>
      </c>
      <c r="L2421" s="42"/>
      <c r="M2421" s="205" t="s">
        <v>1</v>
      </c>
      <c r="N2421" s="206" t="s">
        <v>44</v>
      </c>
      <c r="O2421" s="78"/>
      <c r="P2421" s="207">
        <f>O2421*H2421</f>
        <v>0</v>
      </c>
      <c r="Q2421" s="207">
        <v>1.0000000000000001E-05</v>
      </c>
      <c r="R2421" s="207">
        <f>Q2421*H2421</f>
        <v>0.0057940000000000005</v>
      </c>
      <c r="S2421" s="207">
        <v>0</v>
      </c>
      <c r="T2421" s="208">
        <f>S2421*H2421</f>
        <v>0</v>
      </c>
      <c r="AR2421" s="16" t="s">
        <v>285</v>
      </c>
      <c r="AT2421" s="16" t="s">
        <v>143</v>
      </c>
      <c r="AU2421" s="16" t="s">
        <v>80</v>
      </c>
      <c r="AY2421" s="16" t="s">
        <v>141</v>
      </c>
      <c r="BE2421" s="209">
        <f>IF(N2421="základní",J2421,0)</f>
        <v>0</v>
      </c>
      <c r="BF2421" s="209">
        <f>IF(N2421="snížená",J2421,0)</f>
        <v>0</v>
      </c>
      <c r="BG2421" s="209">
        <f>IF(N2421="zákl. přenesená",J2421,0)</f>
        <v>0</v>
      </c>
      <c r="BH2421" s="209">
        <f>IF(N2421="sníž. přenesená",J2421,0)</f>
        <v>0</v>
      </c>
      <c r="BI2421" s="209">
        <f>IF(N2421="nulová",J2421,0)</f>
        <v>0</v>
      </c>
      <c r="BJ2421" s="16" t="s">
        <v>78</v>
      </c>
      <c r="BK2421" s="209">
        <f>ROUND(I2421*H2421,2)</f>
        <v>0</v>
      </c>
      <c r="BL2421" s="16" t="s">
        <v>285</v>
      </c>
      <c r="BM2421" s="16" t="s">
        <v>2257</v>
      </c>
    </row>
    <row r="2422" s="11" customFormat="1">
      <c r="B2422" s="210"/>
      <c r="C2422" s="211"/>
      <c r="D2422" s="212" t="s">
        <v>150</v>
      </c>
      <c r="E2422" s="213" t="s">
        <v>1</v>
      </c>
      <c r="F2422" s="214" t="s">
        <v>1759</v>
      </c>
      <c r="G2422" s="211"/>
      <c r="H2422" s="213" t="s">
        <v>1</v>
      </c>
      <c r="I2422" s="215"/>
      <c r="J2422" s="211"/>
      <c r="K2422" s="211"/>
      <c r="L2422" s="216"/>
      <c r="M2422" s="217"/>
      <c r="N2422" s="218"/>
      <c r="O2422" s="218"/>
      <c r="P2422" s="218"/>
      <c r="Q2422" s="218"/>
      <c r="R2422" s="218"/>
      <c r="S2422" s="218"/>
      <c r="T2422" s="219"/>
      <c r="AT2422" s="220" t="s">
        <v>150</v>
      </c>
      <c r="AU2422" s="220" t="s">
        <v>80</v>
      </c>
      <c r="AV2422" s="11" t="s">
        <v>78</v>
      </c>
      <c r="AW2422" s="11" t="s">
        <v>35</v>
      </c>
      <c r="AX2422" s="11" t="s">
        <v>73</v>
      </c>
      <c r="AY2422" s="220" t="s">
        <v>141</v>
      </c>
    </row>
    <row r="2423" s="12" customFormat="1">
      <c r="B2423" s="221"/>
      <c r="C2423" s="222"/>
      <c r="D2423" s="212" t="s">
        <v>150</v>
      </c>
      <c r="E2423" s="223" t="s">
        <v>1</v>
      </c>
      <c r="F2423" s="224" t="s">
        <v>2220</v>
      </c>
      <c r="G2423" s="222"/>
      <c r="H2423" s="225">
        <v>26.699999999999999</v>
      </c>
      <c r="I2423" s="226"/>
      <c r="J2423" s="222"/>
      <c r="K2423" s="222"/>
      <c r="L2423" s="227"/>
      <c r="M2423" s="228"/>
      <c r="N2423" s="229"/>
      <c r="O2423" s="229"/>
      <c r="P2423" s="229"/>
      <c r="Q2423" s="229"/>
      <c r="R2423" s="229"/>
      <c r="S2423" s="229"/>
      <c r="T2423" s="230"/>
      <c r="AT2423" s="231" t="s">
        <v>150</v>
      </c>
      <c r="AU2423" s="231" t="s">
        <v>80</v>
      </c>
      <c r="AV2423" s="12" t="s">
        <v>80</v>
      </c>
      <c r="AW2423" s="12" t="s">
        <v>35</v>
      </c>
      <c r="AX2423" s="12" t="s">
        <v>73</v>
      </c>
      <c r="AY2423" s="231" t="s">
        <v>141</v>
      </c>
    </row>
    <row r="2424" s="12" customFormat="1">
      <c r="B2424" s="221"/>
      <c r="C2424" s="222"/>
      <c r="D2424" s="212" t="s">
        <v>150</v>
      </c>
      <c r="E2424" s="223" t="s">
        <v>1</v>
      </c>
      <c r="F2424" s="224" t="s">
        <v>2221</v>
      </c>
      <c r="G2424" s="222"/>
      <c r="H2424" s="225">
        <v>53.200000000000003</v>
      </c>
      <c r="I2424" s="226"/>
      <c r="J2424" s="222"/>
      <c r="K2424" s="222"/>
      <c r="L2424" s="227"/>
      <c r="M2424" s="228"/>
      <c r="N2424" s="229"/>
      <c r="O2424" s="229"/>
      <c r="P2424" s="229"/>
      <c r="Q2424" s="229"/>
      <c r="R2424" s="229"/>
      <c r="S2424" s="229"/>
      <c r="T2424" s="230"/>
      <c r="AT2424" s="231" t="s">
        <v>150</v>
      </c>
      <c r="AU2424" s="231" t="s">
        <v>80</v>
      </c>
      <c r="AV2424" s="12" t="s">
        <v>80</v>
      </c>
      <c r="AW2424" s="12" t="s">
        <v>35</v>
      </c>
      <c r="AX2424" s="12" t="s">
        <v>73</v>
      </c>
      <c r="AY2424" s="231" t="s">
        <v>141</v>
      </c>
    </row>
    <row r="2425" s="12" customFormat="1">
      <c r="B2425" s="221"/>
      <c r="C2425" s="222"/>
      <c r="D2425" s="212" t="s">
        <v>150</v>
      </c>
      <c r="E2425" s="223" t="s">
        <v>1</v>
      </c>
      <c r="F2425" s="224" t="s">
        <v>2222</v>
      </c>
      <c r="G2425" s="222"/>
      <c r="H2425" s="225">
        <v>34.799999999999997</v>
      </c>
      <c r="I2425" s="226"/>
      <c r="J2425" s="222"/>
      <c r="K2425" s="222"/>
      <c r="L2425" s="227"/>
      <c r="M2425" s="228"/>
      <c r="N2425" s="229"/>
      <c r="O2425" s="229"/>
      <c r="P2425" s="229"/>
      <c r="Q2425" s="229"/>
      <c r="R2425" s="229"/>
      <c r="S2425" s="229"/>
      <c r="T2425" s="230"/>
      <c r="AT2425" s="231" t="s">
        <v>150</v>
      </c>
      <c r="AU2425" s="231" t="s">
        <v>80</v>
      </c>
      <c r="AV2425" s="12" t="s">
        <v>80</v>
      </c>
      <c r="AW2425" s="12" t="s">
        <v>35</v>
      </c>
      <c r="AX2425" s="12" t="s">
        <v>73</v>
      </c>
      <c r="AY2425" s="231" t="s">
        <v>141</v>
      </c>
    </row>
    <row r="2426" s="12" customFormat="1">
      <c r="B2426" s="221"/>
      <c r="C2426" s="222"/>
      <c r="D2426" s="212" t="s">
        <v>150</v>
      </c>
      <c r="E2426" s="223" t="s">
        <v>1</v>
      </c>
      <c r="F2426" s="224" t="s">
        <v>2223</v>
      </c>
      <c r="G2426" s="222"/>
      <c r="H2426" s="225">
        <v>8.6999999999999993</v>
      </c>
      <c r="I2426" s="226"/>
      <c r="J2426" s="222"/>
      <c r="K2426" s="222"/>
      <c r="L2426" s="227"/>
      <c r="M2426" s="228"/>
      <c r="N2426" s="229"/>
      <c r="O2426" s="229"/>
      <c r="P2426" s="229"/>
      <c r="Q2426" s="229"/>
      <c r="R2426" s="229"/>
      <c r="S2426" s="229"/>
      <c r="T2426" s="230"/>
      <c r="AT2426" s="231" t="s">
        <v>150</v>
      </c>
      <c r="AU2426" s="231" t="s">
        <v>80</v>
      </c>
      <c r="AV2426" s="12" t="s">
        <v>80</v>
      </c>
      <c r="AW2426" s="12" t="s">
        <v>35</v>
      </c>
      <c r="AX2426" s="12" t="s">
        <v>73</v>
      </c>
      <c r="AY2426" s="231" t="s">
        <v>141</v>
      </c>
    </row>
    <row r="2427" s="12" customFormat="1">
      <c r="B2427" s="221"/>
      <c r="C2427" s="222"/>
      <c r="D2427" s="212" t="s">
        <v>150</v>
      </c>
      <c r="E2427" s="223" t="s">
        <v>1</v>
      </c>
      <c r="F2427" s="224" t="s">
        <v>2224</v>
      </c>
      <c r="G2427" s="222"/>
      <c r="H2427" s="225">
        <v>3</v>
      </c>
      <c r="I2427" s="226"/>
      <c r="J2427" s="222"/>
      <c r="K2427" s="222"/>
      <c r="L2427" s="227"/>
      <c r="M2427" s="228"/>
      <c r="N2427" s="229"/>
      <c r="O2427" s="229"/>
      <c r="P2427" s="229"/>
      <c r="Q2427" s="229"/>
      <c r="R2427" s="229"/>
      <c r="S2427" s="229"/>
      <c r="T2427" s="230"/>
      <c r="AT2427" s="231" t="s">
        <v>150</v>
      </c>
      <c r="AU2427" s="231" t="s">
        <v>80</v>
      </c>
      <c r="AV2427" s="12" t="s">
        <v>80</v>
      </c>
      <c r="AW2427" s="12" t="s">
        <v>35</v>
      </c>
      <c r="AX2427" s="12" t="s">
        <v>73</v>
      </c>
      <c r="AY2427" s="231" t="s">
        <v>141</v>
      </c>
    </row>
    <row r="2428" s="12" customFormat="1">
      <c r="B2428" s="221"/>
      <c r="C2428" s="222"/>
      <c r="D2428" s="212" t="s">
        <v>150</v>
      </c>
      <c r="E2428" s="223" t="s">
        <v>1</v>
      </c>
      <c r="F2428" s="224" t="s">
        <v>2225</v>
      </c>
      <c r="G2428" s="222"/>
      <c r="H2428" s="225">
        <v>4.2000000000000002</v>
      </c>
      <c r="I2428" s="226"/>
      <c r="J2428" s="222"/>
      <c r="K2428" s="222"/>
      <c r="L2428" s="227"/>
      <c r="M2428" s="228"/>
      <c r="N2428" s="229"/>
      <c r="O2428" s="229"/>
      <c r="P2428" s="229"/>
      <c r="Q2428" s="229"/>
      <c r="R2428" s="229"/>
      <c r="S2428" s="229"/>
      <c r="T2428" s="230"/>
      <c r="AT2428" s="231" t="s">
        <v>150</v>
      </c>
      <c r="AU2428" s="231" t="s">
        <v>80</v>
      </c>
      <c r="AV2428" s="12" t="s">
        <v>80</v>
      </c>
      <c r="AW2428" s="12" t="s">
        <v>35</v>
      </c>
      <c r="AX2428" s="12" t="s">
        <v>73</v>
      </c>
      <c r="AY2428" s="231" t="s">
        <v>141</v>
      </c>
    </row>
    <row r="2429" s="12" customFormat="1">
      <c r="B2429" s="221"/>
      <c r="C2429" s="222"/>
      <c r="D2429" s="212" t="s">
        <v>150</v>
      </c>
      <c r="E2429" s="223" t="s">
        <v>1</v>
      </c>
      <c r="F2429" s="224" t="s">
        <v>2226</v>
      </c>
      <c r="G2429" s="222"/>
      <c r="H2429" s="225">
        <v>7.5</v>
      </c>
      <c r="I2429" s="226"/>
      <c r="J2429" s="222"/>
      <c r="K2429" s="222"/>
      <c r="L2429" s="227"/>
      <c r="M2429" s="228"/>
      <c r="N2429" s="229"/>
      <c r="O2429" s="229"/>
      <c r="P2429" s="229"/>
      <c r="Q2429" s="229"/>
      <c r="R2429" s="229"/>
      <c r="S2429" s="229"/>
      <c r="T2429" s="230"/>
      <c r="AT2429" s="231" t="s">
        <v>150</v>
      </c>
      <c r="AU2429" s="231" t="s">
        <v>80</v>
      </c>
      <c r="AV2429" s="12" t="s">
        <v>80</v>
      </c>
      <c r="AW2429" s="12" t="s">
        <v>35</v>
      </c>
      <c r="AX2429" s="12" t="s">
        <v>73</v>
      </c>
      <c r="AY2429" s="231" t="s">
        <v>141</v>
      </c>
    </row>
    <row r="2430" s="12" customFormat="1">
      <c r="B2430" s="221"/>
      <c r="C2430" s="222"/>
      <c r="D2430" s="212" t="s">
        <v>150</v>
      </c>
      <c r="E2430" s="223" t="s">
        <v>1</v>
      </c>
      <c r="F2430" s="224" t="s">
        <v>2227</v>
      </c>
      <c r="G2430" s="222"/>
      <c r="H2430" s="225">
        <v>4.4000000000000004</v>
      </c>
      <c r="I2430" s="226"/>
      <c r="J2430" s="222"/>
      <c r="K2430" s="222"/>
      <c r="L2430" s="227"/>
      <c r="M2430" s="228"/>
      <c r="N2430" s="229"/>
      <c r="O2430" s="229"/>
      <c r="P2430" s="229"/>
      <c r="Q2430" s="229"/>
      <c r="R2430" s="229"/>
      <c r="S2430" s="229"/>
      <c r="T2430" s="230"/>
      <c r="AT2430" s="231" t="s">
        <v>150</v>
      </c>
      <c r="AU2430" s="231" t="s">
        <v>80</v>
      </c>
      <c r="AV2430" s="12" t="s">
        <v>80</v>
      </c>
      <c r="AW2430" s="12" t="s">
        <v>35</v>
      </c>
      <c r="AX2430" s="12" t="s">
        <v>73</v>
      </c>
      <c r="AY2430" s="231" t="s">
        <v>141</v>
      </c>
    </row>
    <row r="2431" s="12" customFormat="1">
      <c r="B2431" s="221"/>
      <c r="C2431" s="222"/>
      <c r="D2431" s="212" t="s">
        <v>150</v>
      </c>
      <c r="E2431" s="223" t="s">
        <v>1</v>
      </c>
      <c r="F2431" s="224" t="s">
        <v>2228</v>
      </c>
      <c r="G2431" s="222"/>
      <c r="H2431" s="225">
        <v>4.9000000000000004</v>
      </c>
      <c r="I2431" s="226"/>
      <c r="J2431" s="222"/>
      <c r="K2431" s="222"/>
      <c r="L2431" s="227"/>
      <c r="M2431" s="228"/>
      <c r="N2431" s="229"/>
      <c r="O2431" s="229"/>
      <c r="P2431" s="229"/>
      <c r="Q2431" s="229"/>
      <c r="R2431" s="229"/>
      <c r="S2431" s="229"/>
      <c r="T2431" s="230"/>
      <c r="AT2431" s="231" t="s">
        <v>150</v>
      </c>
      <c r="AU2431" s="231" t="s">
        <v>80</v>
      </c>
      <c r="AV2431" s="12" t="s">
        <v>80</v>
      </c>
      <c r="AW2431" s="12" t="s">
        <v>35</v>
      </c>
      <c r="AX2431" s="12" t="s">
        <v>73</v>
      </c>
      <c r="AY2431" s="231" t="s">
        <v>141</v>
      </c>
    </row>
    <row r="2432" s="12" customFormat="1">
      <c r="B2432" s="221"/>
      <c r="C2432" s="222"/>
      <c r="D2432" s="212" t="s">
        <v>150</v>
      </c>
      <c r="E2432" s="223" t="s">
        <v>1</v>
      </c>
      <c r="F2432" s="224" t="s">
        <v>2229</v>
      </c>
      <c r="G2432" s="222"/>
      <c r="H2432" s="225">
        <v>5.4000000000000004</v>
      </c>
      <c r="I2432" s="226"/>
      <c r="J2432" s="222"/>
      <c r="K2432" s="222"/>
      <c r="L2432" s="227"/>
      <c r="M2432" s="228"/>
      <c r="N2432" s="229"/>
      <c r="O2432" s="229"/>
      <c r="P2432" s="229"/>
      <c r="Q2432" s="229"/>
      <c r="R2432" s="229"/>
      <c r="S2432" s="229"/>
      <c r="T2432" s="230"/>
      <c r="AT2432" s="231" t="s">
        <v>150</v>
      </c>
      <c r="AU2432" s="231" t="s">
        <v>80</v>
      </c>
      <c r="AV2432" s="12" t="s">
        <v>80</v>
      </c>
      <c r="AW2432" s="12" t="s">
        <v>35</v>
      </c>
      <c r="AX2432" s="12" t="s">
        <v>73</v>
      </c>
      <c r="AY2432" s="231" t="s">
        <v>141</v>
      </c>
    </row>
    <row r="2433" s="12" customFormat="1">
      <c r="B2433" s="221"/>
      <c r="C2433" s="222"/>
      <c r="D2433" s="212" t="s">
        <v>150</v>
      </c>
      <c r="E2433" s="223" t="s">
        <v>1</v>
      </c>
      <c r="F2433" s="224" t="s">
        <v>2230</v>
      </c>
      <c r="G2433" s="222"/>
      <c r="H2433" s="225">
        <v>10.6</v>
      </c>
      <c r="I2433" s="226"/>
      <c r="J2433" s="222"/>
      <c r="K2433" s="222"/>
      <c r="L2433" s="227"/>
      <c r="M2433" s="228"/>
      <c r="N2433" s="229"/>
      <c r="O2433" s="229"/>
      <c r="P2433" s="229"/>
      <c r="Q2433" s="229"/>
      <c r="R2433" s="229"/>
      <c r="S2433" s="229"/>
      <c r="T2433" s="230"/>
      <c r="AT2433" s="231" t="s">
        <v>150</v>
      </c>
      <c r="AU2433" s="231" t="s">
        <v>80</v>
      </c>
      <c r="AV2433" s="12" t="s">
        <v>80</v>
      </c>
      <c r="AW2433" s="12" t="s">
        <v>35</v>
      </c>
      <c r="AX2433" s="12" t="s">
        <v>73</v>
      </c>
      <c r="AY2433" s="231" t="s">
        <v>141</v>
      </c>
    </row>
    <row r="2434" s="12" customFormat="1">
      <c r="B2434" s="221"/>
      <c r="C2434" s="222"/>
      <c r="D2434" s="212" t="s">
        <v>150</v>
      </c>
      <c r="E2434" s="223" t="s">
        <v>1</v>
      </c>
      <c r="F2434" s="224" t="s">
        <v>2231</v>
      </c>
      <c r="G2434" s="222"/>
      <c r="H2434" s="225">
        <v>38.399999999999999</v>
      </c>
      <c r="I2434" s="226"/>
      <c r="J2434" s="222"/>
      <c r="K2434" s="222"/>
      <c r="L2434" s="227"/>
      <c r="M2434" s="228"/>
      <c r="N2434" s="229"/>
      <c r="O2434" s="229"/>
      <c r="P2434" s="229"/>
      <c r="Q2434" s="229"/>
      <c r="R2434" s="229"/>
      <c r="S2434" s="229"/>
      <c r="T2434" s="230"/>
      <c r="AT2434" s="231" t="s">
        <v>150</v>
      </c>
      <c r="AU2434" s="231" t="s">
        <v>80</v>
      </c>
      <c r="AV2434" s="12" t="s">
        <v>80</v>
      </c>
      <c r="AW2434" s="12" t="s">
        <v>35</v>
      </c>
      <c r="AX2434" s="12" t="s">
        <v>73</v>
      </c>
      <c r="AY2434" s="231" t="s">
        <v>141</v>
      </c>
    </row>
    <row r="2435" s="12" customFormat="1">
      <c r="B2435" s="221"/>
      <c r="C2435" s="222"/>
      <c r="D2435" s="212" t="s">
        <v>150</v>
      </c>
      <c r="E2435" s="223" t="s">
        <v>1</v>
      </c>
      <c r="F2435" s="224" t="s">
        <v>2232</v>
      </c>
      <c r="G2435" s="222"/>
      <c r="H2435" s="225">
        <v>17</v>
      </c>
      <c r="I2435" s="226"/>
      <c r="J2435" s="222"/>
      <c r="K2435" s="222"/>
      <c r="L2435" s="227"/>
      <c r="M2435" s="228"/>
      <c r="N2435" s="229"/>
      <c r="O2435" s="229"/>
      <c r="P2435" s="229"/>
      <c r="Q2435" s="229"/>
      <c r="R2435" s="229"/>
      <c r="S2435" s="229"/>
      <c r="T2435" s="230"/>
      <c r="AT2435" s="231" t="s">
        <v>150</v>
      </c>
      <c r="AU2435" s="231" t="s">
        <v>80</v>
      </c>
      <c r="AV2435" s="12" t="s">
        <v>80</v>
      </c>
      <c r="AW2435" s="12" t="s">
        <v>35</v>
      </c>
      <c r="AX2435" s="12" t="s">
        <v>73</v>
      </c>
      <c r="AY2435" s="231" t="s">
        <v>141</v>
      </c>
    </row>
    <row r="2436" s="12" customFormat="1">
      <c r="B2436" s="221"/>
      <c r="C2436" s="222"/>
      <c r="D2436" s="212" t="s">
        <v>150</v>
      </c>
      <c r="E2436" s="223" t="s">
        <v>1</v>
      </c>
      <c r="F2436" s="224" t="s">
        <v>2233</v>
      </c>
      <c r="G2436" s="222"/>
      <c r="H2436" s="225">
        <v>17.300000000000001</v>
      </c>
      <c r="I2436" s="226"/>
      <c r="J2436" s="222"/>
      <c r="K2436" s="222"/>
      <c r="L2436" s="227"/>
      <c r="M2436" s="228"/>
      <c r="N2436" s="229"/>
      <c r="O2436" s="229"/>
      <c r="P2436" s="229"/>
      <c r="Q2436" s="229"/>
      <c r="R2436" s="229"/>
      <c r="S2436" s="229"/>
      <c r="T2436" s="230"/>
      <c r="AT2436" s="231" t="s">
        <v>150</v>
      </c>
      <c r="AU2436" s="231" t="s">
        <v>80</v>
      </c>
      <c r="AV2436" s="12" t="s">
        <v>80</v>
      </c>
      <c r="AW2436" s="12" t="s">
        <v>35</v>
      </c>
      <c r="AX2436" s="12" t="s">
        <v>73</v>
      </c>
      <c r="AY2436" s="231" t="s">
        <v>141</v>
      </c>
    </row>
    <row r="2437" s="12" customFormat="1">
      <c r="B2437" s="221"/>
      <c r="C2437" s="222"/>
      <c r="D2437" s="212" t="s">
        <v>150</v>
      </c>
      <c r="E2437" s="223" t="s">
        <v>1</v>
      </c>
      <c r="F2437" s="224" t="s">
        <v>2234</v>
      </c>
      <c r="G2437" s="222"/>
      <c r="H2437" s="225">
        <v>25.100000000000001</v>
      </c>
      <c r="I2437" s="226"/>
      <c r="J2437" s="222"/>
      <c r="K2437" s="222"/>
      <c r="L2437" s="227"/>
      <c r="M2437" s="228"/>
      <c r="N2437" s="229"/>
      <c r="O2437" s="229"/>
      <c r="P2437" s="229"/>
      <c r="Q2437" s="229"/>
      <c r="R2437" s="229"/>
      <c r="S2437" s="229"/>
      <c r="T2437" s="230"/>
      <c r="AT2437" s="231" t="s">
        <v>150</v>
      </c>
      <c r="AU2437" s="231" t="s">
        <v>80</v>
      </c>
      <c r="AV2437" s="12" t="s">
        <v>80</v>
      </c>
      <c r="AW2437" s="12" t="s">
        <v>35</v>
      </c>
      <c r="AX2437" s="12" t="s">
        <v>73</v>
      </c>
      <c r="AY2437" s="231" t="s">
        <v>141</v>
      </c>
    </row>
    <row r="2438" s="12" customFormat="1">
      <c r="B2438" s="221"/>
      <c r="C2438" s="222"/>
      <c r="D2438" s="212" t="s">
        <v>150</v>
      </c>
      <c r="E2438" s="223" t="s">
        <v>1</v>
      </c>
      <c r="F2438" s="224" t="s">
        <v>2235</v>
      </c>
      <c r="G2438" s="222"/>
      <c r="H2438" s="225">
        <v>50.700000000000003</v>
      </c>
      <c r="I2438" s="226"/>
      <c r="J2438" s="222"/>
      <c r="K2438" s="222"/>
      <c r="L2438" s="227"/>
      <c r="M2438" s="228"/>
      <c r="N2438" s="229"/>
      <c r="O2438" s="229"/>
      <c r="P2438" s="229"/>
      <c r="Q2438" s="229"/>
      <c r="R2438" s="229"/>
      <c r="S2438" s="229"/>
      <c r="T2438" s="230"/>
      <c r="AT2438" s="231" t="s">
        <v>150</v>
      </c>
      <c r="AU2438" s="231" t="s">
        <v>80</v>
      </c>
      <c r="AV2438" s="12" t="s">
        <v>80</v>
      </c>
      <c r="AW2438" s="12" t="s">
        <v>35</v>
      </c>
      <c r="AX2438" s="12" t="s">
        <v>73</v>
      </c>
      <c r="AY2438" s="231" t="s">
        <v>141</v>
      </c>
    </row>
    <row r="2439" s="12" customFormat="1">
      <c r="B2439" s="221"/>
      <c r="C2439" s="222"/>
      <c r="D2439" s="212" t="s">
        <v>150</v>
      </c>
      <c r="E2439" s="223" t="s">
        <v>1</v>
      </c>
      <c r="F2439" s="224" t="s">
        <v>2236</v>
      </c>
      <c r="G2439" s="222"/>
      <c r="H2439" s="225">
        <v>14.300000000000001</v>
      </c>
      <c r="I2439" s="226"/>
      <c r="J2439" s="222"/>
      <c r="K2439" s="222"/>
      <c r="L2439" s="227"/>
      <c r="M2439" s="228"/>
      <c r="N2439" s="229"/>
      <c r="O2439" s="229"/>
      <c r="P2439" s="229"/>
      <c r="Q2439" s="229"/>
      <c r="R2439" s="229"/>
      <c r="S2439" s="229"/>
      <c r="T2439" s="230"/>
      <c r="AT2439" s="231" t="s">
        <v>150</v>
      </c>
      <c r="AU2439" s="231" t="s">
        <v>80</v>
      </c>
      <c r="AV2439" s="12" t="s">
        <v>80</v>
      </c>
      <c r="AW2439" s="12" t="s">
        <v>35</v>
      </c>
      <c r="AX2439" s="12" t="s">
        <v>73</v>
      </c>
      <c r="AY2439" s="231" t="s">
        <v>141</v>
      </c>
    </row>
    <row r="2440" s="12" customFormat="1">
      <c r="B2440" s="221"/>
      <c r="C2440" s="222"/>
      <c r="D2440" s="212" t="s">
        <v>150</v>
      </c>
      <c r="E2440" s="223" t="s">
        <v>1</v>
      </c>
      <c r="F2440" s="224" t="s">
        <v>2237</v>
      </c>
      <c r="G2440" s="222"/>
      <c r="H2440" s="225">
        <v>4.7999999999999998</v>
      </c>
      <c r="I2440" s="226"/>
      <c r="J2440" s="222"/>
      <c r="K2440" s="222"/>
      <c r="L2440" s="227"/>
      <c r="M2440" s="228"/>
      <c r="N2440" s="229"/>
      <c r="O2440" s="229"/>
      <c r="P2440" s="229"/>
      <c r="Q2440" s="229"/>
      <c r="R2440" s="229"/>
      <c r="S2440" s="229"/>
      <c r="T2440" s="230"/>
      <c r="AT2440" s="231" t="s">
        <v>150</v>
      </c>
      <c r="AU2440" s="231" t="s">
        <v>80</v>
      </c>
      <c r="AV2440" s="12" t="s">
        <v>80</v>
      </c>
      <c r="AW2440" s="12" t="s">
        <v>35</v>
      </c>
      <c r="AX2440" s="12" t="s">
        <v>73</v>
      </c>
      <c r="AY2440" s="231" t="s">
        <v>141</v>
      </c>
    </row>
    <row r="2441" s="14" customFormat="1">
      <c r="B2441" s="243"/>
      <c r="C2441" s="244"/>
      <c r="D2441" s="212" t="s">
        <v>150</v>
      </c>
      <c r="E2441" s="245" t="s">
        <v>1</v>
      </c>
      <c r="F2441" s="246" t="s">
        <v>164</v>
      </c>
      <c r="G2441" s="244"/>
      <c r="H2441" s="247">
        <v>331</v>
      </c>
      <c r="I2441" s="248"/>
      <c r="J2441" s="244"/>
      <c r="K2441" s="244"/>
      <c r="L2441" s="249"/>
      <c r="M2441" s="250"/>
      <c r="N2441" s="251"/>
      <c r="O2441" s="251"/>
      <c r="P2441" s="251"/>
      <c r="Q2441" s="251"/>
      <c r="R2441" s="251"/>
      <c r="S2441" s="251"/>
      <c r="T2441" s="252"/>
      <c r="AT2441" s="253" t="s">
        <v>150</v>
      </c>
      <c r="AU2441" s="253" t="s">
        <v>80</v>
      </c>
      <c r="AV2441" s="14" t="s">
        <v>165</v>
      </c>
      <c r="AW2441" s="14" t="s">
        <v>35</v>
      </c>
      <c r="AX2441" s="14" t="s">
        <v>73</v>
      </c>
      <c r="AY2441" s="253" t="s">
        <v>141</v>
      </c>
    </row>
    <row r="2442" s="11" customFormat="1">
      <c r="B2442" s="210"/>
      <c r="C2442" s="211"/>
      <c r="D2442" s="212" t="s">
        <v>150</v>
      </c>
      <c r="E2442" s="213" t="s">
        <v>1</v>
      </c>
      <c r="F2442" s="214" t="s">
        <v>2238</v>
      </c>
      <c r="G2442" s="211"/>
      <c r="H2442" s="213" t="s">
        <v>1</v>
      </c>
      <c r="I2442" s="215"/>
      <c r="J2442" s="211"/>
      <c r="K2442" s="211"/>
      <c r="L2442" s="216"/>
      <c r="M2442" s="217"/>
      <c r="N2442" s="218"/>
      <c r="O2442" s="218"/>
      <c r="P2442" s="218"/>
      <c r="Q2442" s="218"/>
      <c r="R2442" s="218"/>
      <c r="S2442" s="218"/>
      <c r="T2442" s="219"/>
      <c r="AT2442" s="220" t="s">
        <v>150</v>
      </c>
      <c r="AU2442" s="220" t="s">
        <v>80</v>
      </c>
      <c r="AV2442" s="11" t="s">
        <v>78</v>
      </c>
      <c r="AW2442" s="11" t="s">
        <v>35</v>
      </c>
      <c r="AX2442" s="11" t="s">
        <v>73</v>
      </c>
      <c r="AY2442" s="220" t="s">
        <v>141</v>
      </c>
    </row>
    <row r="2443" s="12" customFormat="1">
      <c r="B2443" s="221"/>
      <c r="C2443" s="222"/>
      <c r="D2443" s="212" t="s">
        <v>150</v>
      </c>
      <c r="E2443" s="223" t="s">
        <v>1</v>
      </c>
      <c r="F2443" s="224" t="s">
        <v>2239</v>
      </c>
      <c r="G2443" s="222"/>
      <c r="H2443" s="225">
        <v>4.4000000000000004</v>
      </c>
      <c r="I2443" s="226"/>
      <c r="J2443" s="222"/>
      <c r="K2443" s="222"/>
      <c r="L2443" s="227"/>
      <c r="M2443" s="228"/>
      <c r="N2443" s="229"/>
      <c r="O2443" s="229"/>
      <c r="P2443" s="229"/>
      <c r="Q2443" s="229"/>
      <c r="R2443" s="229"/>
      <c r="S2443" s="229"/>
      <c r="T2443" s="230"/>
      <c r="AT2443" s="231" t="s">
        <v>150</v>
      </c>
      <c r="AU2443" s="231" t="s">
        <v>80</v>
      </c>
      <c r="AV2443" s="12" t="s">
        <v>80</v>
      </c>
      <c r="AW2443" s="12" t="s">
        <v>35</v>
      </c>
      <c r="AX2443" s="12" t="s">
        <v>73</v>
      </c>
      <c r="AY2443" s="231" t="s">
        <v>141</v>
      </c>
    </row>
    <row r="2444" s="12" customFormat="1">
      <c r="B2444" s="221"/>
      <c r="C2444" s="222"/>
      <c r="D2444" s="212" t="s">
        <v>150</v>
      </c>
      <c r="E2444" s="223" t="s">
        <v>1</v>
      </c>
      <c r="F2444" s="224" t="s">
        <v>2240</v>
      </c>
      <c r="G2444" s="222"/>
      <c r="H2444" s="225">
        <v>48.600000000000001</v>
      </c>
      <c r="I2444" s="226"/>
      <c r="J2444" s="222"/>
      <c r="K2444" s="222"/>
      <c r="L2444" s="227"/>
      <c r="M2444" s="228"/>
      <c r="N2444" s="229"/>
      <c r="O2444" s="229"/>
      <c r="P2444" s="229"/>
      <c r="Q2444" s="229"/>
      <c r="R2444" s="229"/>
      <c r="S2444" s="229"/>
      <c r="T2444" s="230"/>
      <c r="AT2444" s="231" t="s">
        <v>150</v>
      </c>
      <c r="AU2444" s="231" t="s">
        <v>80</v>
      </c>
      <c r="AV2444" s="12" t="s">
        <v>80</v>
      </c>
      <c r="AW2444" s="12" t="s">
        <v>35</v>
      </c>
      <c r="AX2444" s="12" t="s">
        <v>73</v>
      </c>
      <c r="AY2444" s="231" t="s">
        <v>141</v>
      </c>
    </row>
    <row r="2445" s="12" customFormat="1">
      <c r="B2445" s="221"/>
      <c r="C2445" s="222"/>
      <c r="D2445" s="212" t="s">
        <v>150</v>
      </c>
      <c r="E2445" s="223" t="s">
        <v>1</v>
      </c>
      <c r="F2445" s="224" t="s">
        <v>2241</v>
      </c>
      <c r="G2445" s="222"/>
      <c r="H2445" s="225">
        <v>8.4000000000000004</v>
      </c>
      <c r="I2445" s="226"/>
      <c r="J2445" s="222"/>
      <c r="K2445" s="222"/>
      <c r="L2445" s="227"/>
      <c r="M2445" s="228"/>
      <c r="N2445" s="229"/>
      <c r="O2445" s="229"/>
      <c r="P2445" s="229"/>
      <c r="Q2445" s="229"/>
      <c r="R2445" s="229"/>
      <c r="S2445" s="229"/>
      <c r="T2445" s="230"/>
      <c r="AT2445" s="231" t="s">
        <v>150</v>
      </c>
      <c r="AU2445" s="231" t="s">
        <v>80</v>
      </c>
      <c r="AV2445" s="12" t="s">
        <v>80</v>
      </c>
      <c r="AW2445" s="12" t="s">
        <v>35</v>
      </c>
      <c r="AX2445" s="12" t="s">
        <v>73</v>
      </c>
      <c r="AY2445" s="231" t="s">
        <v>141</v>
      </c>
    </row>
    <row r="2446" s="12" customFormat="1">
      <c r="B2446" s="221"/>
      <c r="C2446" s="222"/>
      <c r="D2446" s="212" t="s">
        <v>150</v>
      </c>
      <c r="E2446" s="223" t="s">
        <v>1</v>
      </c>
      <c r="F2446" s="224" t="s">
        <v>2242</v>
      </c>
      <c r="G2446" s="222"/>
      <c r="H2446" s="225">
        <v>4.9000000000000004</v>
      </c>
      <c r="I2446" s="226"/>
      <c r="J2446" s="222"/>
      <c r="K2446" s="222"/>
      <c r="L2446" s="227"/>
      <c r="M2446" s="228"/>
      <c r="N2446" s="229"/>
      <c r="O2446" s="229"/>
      <c r="P2446" s="229"/>
      <c r="Q2446" s="229"/>
      <c r="R2446" s="229"/>
      <c r="S2446" s="229"/>
      <c r="T2446" s="230"/>
      <c r="AT2446" s="231" t="s">
        <v>150</v>
      </c>
      <c r="AU2446" s="231" t="s">
        <v>80</v>
      </c>
      <c r="AV2446" s="12" t="s">
        <v>80</v>
      </c>
      <c r="AW2446" s="12" t="s">
        <v>35</v>
      </c>
      <c r="AX2446" s="12" t="s">
        <v>73</v>
      </c>
      <c r="AY2446" s="231" t="s">
        <v>141</v>
      </c>
    </row>
    <row r="2447" s="12" customFormat="1">
      <c r="B2447" s="221"/>
      <c r="C2447" s="222"/>
      <c r="D2447" s="212" t="s">
        <v>150</v>
      </c>
      <c r="E2447" s="223" t="s">
        <v>1</v>
      </c>
      <c r="F2447" s="224" t="s">
        <v>2243</v>
      </c>
      <c r="G2447" s="222"/>
      <c r="H2447" s="225">
        <v>9.9000000000000004</v>
      </c>
      <c r="I2447" s="226"/>
      <c r="J2447" s="222"/>
      <c r="K2447" s="222"/>
      <c r="L2447" s="227"/>
      <c r="M2447" s="228"/>
      <c r="N2447" s="229"/>
      <c r="O2447" s="229"/>
      <c r="P2447" s="229"/>
      <c r="Q2447" s="229"/>
      <c r="R2447" s="229"/>
      <c r="S2447" s="229"/>
      <c r="T2447" s="230"/>
      <c r="AT2447" s="231" t="s">
        <v>150</v>
      </c>
      <c r="AU2447" s="231" t="s">
        <v>80</v>
      </c>
      <c r="AV2447" s="12" t="s">
        <v>80</v>
      </c>
      <c r="AW2447" s="12" t="s">
        <v>35</v>
      </c>
      <c r="AX2447" s="12" t="s">
        <v>73</v>
      </c>
      <c r="AY2447" s="231" t="s">
        <v>141</v>
      </c>
    </row>
    <row r="2448" s="12" customFormat="1">
      <c r="B2448" s="221"/>
      <c r="C2448" s="222"/>
      <c r="D2448" s="212" t="s">
        <v>150</v>
      </c>
      <c r="E2448" s="223" t="s">
        <v>1</v>
      </c>
      <c r="F2448" s="224" t="s">
        <v>2244</v>
      </c>
      <c r="G2448" s="222"/>
      <c r="H2448" s="225">
        <v>23.399999999999999</v>
      </c>
      <c r="I2448" s="226"/>
      <c r="J2448" s="222"/>
      <c r="K2448" s="222"/>
      <c r="L2448" s="227"/>
      <c r="M2448" s="228"/>
      <c r="N2448" s="229"/>
      <c r="O2448" s="229"/>
      <c r="P2448" s="229"/>
      <c r="Q2448" s="229"/>
      <c r="R2448" s="229"/>
      <c r="S2448" s="229"/>
      <c r="T2448" s="230"/>
      <c r="AT2448" s="231" t="s">
        <v>150</v>
      </c>
      <c r="AU2448" s="231" t="s">
        <v>80</v>
      </c>
      <c r="AV2448" s="12" t="s">
        <v>80</v>
      </c>
      <c r="AW2448" s="12" t="s">
        <v>35</v>
      </c>
      <c r="AX2448" s="12" t="s">
        <v>73</v>
      </c>
      <c r="AY2448" s="231" t="s">
        <v>141</v>
      </c>
    </row>
    <row r="2449" s="12" customFormat="1">
      <c r="B2449" s="221"/>
      <c r="C2449" s="222"/>
      <c r="D2449" s="212" t="s">
        <v>150</v>
      </c>
      <c r="E2449" s="223" t="s">
        <v>1</v>
      </c>
      <c r="F2449" s="224" t="s">
        <v>2245</v>
      </c>
      <c r="G2449" s="222"/>
      <c r="H2449" s="225">
        <v>14.800000000000001</v>
      </c>
      <c r="I2449" s="226"/>
      <c r="J2449" s="222"/>
      <c r="K2449" s="222"/>
      <c r="L2449" s="227"/>
      <c r="M2449" s="228"/>
      <c r="N2449" s="229"/>
      <c r="O2449" s="229"/>
      <c r="P2449" s="229"/>
      <c r="Q2449" s="229"/>
      <c r="R2449" s="229"/>
      <c r="S2449" s="229"/>
      <c r="T2449" s="230"/>
      <c r="AT2449" s="231" t="s">
        <v>150</v>
      </c>
      <c r="AU2449" s="231" t="s">
        <v>80</v>
      </c>
      <c r="AV2449" s="12" t="s">
        <v>80</v>
      </c>
      <c r="AW2449" s="12" t="s">
        <v>35</v>
      </c>
      <c r="AX2449" s="12" t="s">
        <v>73</v>
      </c>
      <c r="AY2449" s="231" t="s">
        <v>141</v>
      </c>
    </row>
    <row r="2450" s="12" customFormat="1">
      <c r="B2450" s="221"/>
      <c r="C2450" s="222"/>
      <c r="D2450" s="212" t="s">
        <v>150</v>
      </c>
      <c r="E2450" s="223" t="s">
        <v>1</v>
      </c>
      <c r="F2450" s="224" t="s">
        <v>2246</v>
      </c>
      <c r="G2450" s="222"/>
      <c r="H2450" s="225">
        <v>16.399999999999999</v>
      </c>
      <c r="I2450" s="226"/>
      <c r="J2450" s="222"/>
      <c r="K2450" s="222"/>
      <c r="L2450" s="227"/>
      <c r="M2450" s="228"/>
      <c r="N2450" s="229"/>
      <c r="O2450" s="229"/>
      <c r="P2450" s="229"/>
      <c r="Q2450" s="229"/>
      <c r="R2450" s="229"/>
      <c r="S2450" s="229"/>
      <c r="T2450" s="230"/>
      <c r="AT2450" s="231" t="s">
        <v>150</v>
      </c>
      <c r="AU2450" s="231" t="s">
        <v>80</v>
      </c>
      <c r="AV2450" s="12" t="s">
        <v>80</v>
      </c>
      <c r="AW2450" s="12" t="s">
        <v>35</v>
      </c>
      <c r="AX2450" s="12" t="s">
        <v>73</v>
      </c>
      <c r="AY2450" s="231" t="s">
        <v>141</v>
      </c>
    </row>
    <row r="2451" s="12" customFormat="1">
      <c r="B2451" s="221"/>
      <c r="C2451" s="222"/>
      <c r="D2451" s="212" t="s">
        <v>150</v>
      </c>
      <c r="E2451" s="223" t="s">
        <v>1</v>
      </c>
      <c r="F2451" s="224" t="s">
        <v>2247</v>
      </c>
      <c r="G2451" s="222"/>
      <c r="H2451" s="225">
        <v>19.600000000000001</v>
      </c>
      <c r="I2451" s="226"/>
      <c r="J2451" s="222"/>
      <c r="K2451" s="222"/>
      <c r="L2451" s="227"/>
      <c r="M2451" s="228"/>
      <c r="N2451" s="229"/>
      <c r="O2451" s="229"/>
      <c r="P2451" s="229"/>
      <c r="Q2451" s="229"/>
      <c r="R2451" s="229"/>
      <c r="S2451" s="229"/>
      <c r="T2451" s="230"/>
      <c r="AT2451" s="231" t="s">
        <v>150</v>
      </c>
      <c r="AU2451" s="231" t="s">
        <v>80</v>
      </c>
      <c r="AV2451" s="12" t="s">
        <v>80</v>
      </c>
      <c r="AW2451" s="12" t="s">
        <v>35</v>
      </c>
      <c r="AX2451" s="12" t="s">
        <v>73</v>
      </c>
      <c r="AY2451" s="231" t="s">
        <v>141</v>
      </c>
    </row>
    <row r="2452" s="12" customFormat="1">
      <c r="B2452" s="221"/>
      <c r="C2452" s="222"/>
      <c r="D2452" s="212" t="s">
        <v>150</v>
      </c>
      <c r="E2452" s="223" t="s">
        <v>1</v>
      </c>
      <c r="F2452" s="224" t="s">
        <v>2248</v>
      </c>
      <c r="G2452" s="222"/>
      <c r="H2452" s="225">
        <v>23.399999999999999</v>
      </c>
      <c r="I2452" s="226"/>
      <c r="J2452" s="222"/>
      <c r="K2452" s="222"/>
      <c r="L2452" s="227"/>
      <c r="M2452" s="228"/>
      <c r="N2452" s="229"/>
      <c r="O2452" s="229"/>
      <c r="P2452" s="229"/>
      <c r="Q2452" s="229"/>
      <c r="R2452" s="229"/>
      <c r="S2452" s="229"/>
      <c r="T2452" s="230"/>
      <c r="AT2452" s="231" t="s">
        <v>150</v>
      </c>
      <c r="AU2452" s="231" t="s">
        <v>80</v>
      </c>
      <c r="AV2452" s="12" t="s">
        <v>80</v>
      </c>
      <c r="AW2452" s="12" t="s">
        <v>35</v>
      </c>
      <c r="AX2452" s="12" t="s">
        <v>73</v>
      </c>
      <c r="AY2452" s="231" t="s">
        <v>141</v>
      </c>
    </row>
    <row r="2453" s="12" customFormat="1">
      <c r="B2453" s="221"/>
      <c r="C2453" s="222"/>
      <c r="D2453" s="212" t="s">
        <v>150</v>
      </c>
      <c r="E2453" s="223" t="s">
        <v>1</v>
      </c>
      <c r="F2453" s="224" t="s">
        <v>2249</v>
      </c>
      <c r="G2453" s="222"/>
      <c r="H2453" s="225">
        <v>16.600000000000001</v>
      </c>
      <c r="I2453" s="226"/>
      <c r="J2453" s="222"/>
      <c r="K2453" s="222"/>
      <c r="L2453" s="227"/>
      <c r="M2453" s="228"/>
      <c r="N2453" s="229"/>
      <c r="O2453" s="229"/>
      <c r="P2453" s="229"/>
      <c r="Q2453" s="229"/>
      <c r="R2453" s="229"/>
      <c r="S2453" s="229"/>
      <c r="T2453" s="230"/>
      <c r="AT2453" s="231" t="s">
        <v>150</v>
      </c>
      <c r="AU2453" s="231" t="s">
        <v>80</v>
      </c>
      <c r="AV2453" s="12" t="s">
        <v>80</v>
      </c>
      <c r="AW2453" s="12" t="s">
        <v>35</v>
      </c>
      <c r="AX2453" s="12" t="s">
        <v>73</v>
      </c>
      <c r="AY2453" s="231" t="s">
        <v>141</v>
      </c>
    </row>
    <row r="2454" s="12" customFormat="1">
      <c r="B2454" s="221"/>
      <c r="C2454" s="222"/>
      <c r="D2454" s="212" t="s">
        <v>150</v>
      </c>
      <c r="E2454" s="223" t="s">
        <v>1</v>
      </c>
      <c r="F2454" s="224" t="s">
        <v>2250</v>
      </c>
      <c r="G2454" s="222"/>
      <c r="H2454" s="225">
        <v>17.899999999999999</v>
      </c>
      <c r="I2454" s="226"/>
      <c r="J2454" s="222"/>
      <c r="K2454" s="222"/>
      <c r="L2454" s="227"/>
      <c r="M2454" s="228"/>
      <c r="N2454" s="229"/>
      <c r="O2454" s="229"/>
      <c r="P2454" s="229"/>
      <c r="Q2454" s="229"/>
      <c r="R2454" s="229"/>
      <c r="S2454" s="229"/>
      <c r="T2454" s="230"/>
      <c r="AT2454" s="231" t="s">
        <v>150</v>
      </c>
      <c r="AU2454" s="231" t="s">
        <v>80</v>
      </c>
      <c r="AV2454" s="12" t="s">
        <v>80</v>
      </c>
      <c r="AW2454" s="12" t="s">
        <v>35</v>
      </c>
      <c r="AX2454" s="12" t="s">
        <v>73</v>
      </c>
      <c r="AY2454" s="231" t="s">
        <v>141</v>
      </c>
    </row>
    <row r="2455" s="12" customFormat="1">
      <c r="B2455" s="221"/>
      <c r="C2455" s="222"/>
      <c r="D2455" s="212" t="s">
        <v>150</v>
      </c>
      <c r="E2455" s="223" t="s">
        <v>1</v>
      </c>
      <c r="F2455" s="224" t="s">
        <v>2251</v>
      </c>
      <c r="G2455" s="222"/>
      <c r="H2455" s="225">
        <v>17.899999999999999</v>
      </c>
      <c r="I2455" s="226"/>
      <c r="J2455" s="222"/>
      <c r="K2455" s="222"/>
      <c r="L2455" s="227"/>
      <c r="M2455" s="228"/>
      <c r="N2455" s="229"/>
      <c r="O2455" s="229"/>
      <c r="P2455" s="229"/>
      <c r="Q2455" s="229"/>
      <c r="R2455" s="229"/>
      <c r="S2455" s="229"/>
      <c r="T2455" s="230"/>
      <c r="AT2455" s="231" t="s">
        <v>150</v>
      </c>
      <c r="AU2455" s="231" t="s">
        <v>80</v>
      </c>
      <c r="AV2455" s="12" t="s">
        <v>80</v>
      </c>
      <c r="AW2455" s="12" t="s">
        <v>35</v>
      </c>
      <c r="AX2455" s="12" t="s">
        <v>73</v>
      </c>
      <c r="AY2455" s="231" t="s">
        <v>141</v>
      </c>
    </row>
    <row r="2456" s="12" customFormat="1">
      <c r="B2456" s="221"/>
      <c r="C2456" s="222"/>
      <c r="D2456" s="212" t="s">
        <v>150</v>
      </c>
      <c r="E2456" s="223" t="s">
        <v>1</v>
      </c>
      <c r="F2456" s="224" t="s">
        <v>2252</v>
      </c>
      <c r="G2456" s="222"/>
      <c r="H2456" s="225">
        <v>14.699999999999999</v>
      </c>
      <c r="I2456" s="226"/>
      <c r="J2456" s="222"/>
      <c r="K2456" s="222"/>
      <c r="L2456" s="227"/>
      <c r="M2456" s="228"/>
      <c r="N2456" s="229"/>
      <c r="O2456" s="229"/>
      <c r="P2456" s="229"/>
      <c r="Q2456" s="229"/>
      <c r="R2456" s="229"/>
      <c r="S2456" s="229"/>
      <c r="T2456" s="230"/>
      <c r="AT2456" s="231" t="s">
        <v>150</v>
      </c>
      <c r="AU2456" s="231" t="s">
        <v>80</v>
      </c>
      <c r="AV2456" s="12" t="s">
        <v>80</v>
      </c>
      <c r="AW2456" s="12" t="s">
        <v>35</v>
      </c>
      <c r="AX2456" s="12" t="s">
        <v>73</v>
      </c>
      <c r="AY2456" s="231" t="s">
        <v>141</v>
      </c>
    </row>
    <row r="2457" s="12" customFormat="1">
      <c r="B2457" s="221"/>
      <c r="C2457" s="222"/>
      <c r="D2457" s="212" t="s">
        <v>150</v>
      </c>
      <c r="E2457" s="223" t="s">
        <v>1</v>
      </c>
      <c r="F2457" s="224" t="s">
        <v>2253</v>
      </c>
      <c r="G2457" s="222"/>
      <c r="H2457" s="225">
        <v>7.5</v>
      </c>
      <c r="I2457" s="226"/>
      <c r="J2457" s="222"/>
      <c r="K2457" s="222"/>
      <c r="L2457" s="227"/>
      <c r="M2457" s="228"/>
      <c r="N2457" s="229"/>
      <c r="O2457" s="229"/>
      <c r="P2457" s="229"/>
      <c r="Q2457" s="229"/>
      <c r="R2457" s="229"/>
      <c r="S2457" s="229"/>
      <c r="T2457" s="230"/>
      <c r="AT2457" s="231" t="s">
        <v>150</v>
      </c>
      <c r="AU2457" s="231" t="s">
        <v>80</v>
      </c>
      <c r="AV2457" s="12" t="s">
        <v>80</v>
      </c>
      <c r="AW2457" s="12" t="s">
        <v>35</v>
      </c>
      <c r="AX2457" s="12" t="s">
        <v>73</v>
      </c>
      <c r="AY2457" s="231" t="s">
        <v>141</v>
      </c>
    </row>
    <row r="2458" s="14" customFormat="1">
      <c r="B2458" s="243"/>
      <c r="C2458" s="244"/>
      <c r="D2458" s="212" t="s">
        <v>150</v>
      </c>
      <c r="E2458" s="245" t="s">
        <v>1</v>
      </c>
      <c r="F2458" s="246" t="s">
        <v>164</v>
      </c>
      <c r="G2458" s="244"/>
      <c r="H2458" s="247">
        <v>248.40000000000001</v>
      </c>
      <c r="I2458" s="248"/>
      <c r="J2458" s="244"/>
      <c r="K2458" s="244"/>
      <c r="L2458" s="249"/>
      <c r="M2458" s="250"/>
      <c r="N2458" s="251"/>
      <c r="O2458" s="251"/>
      <c r="P2458" s="251"/>
      <c r="Q2458" s="251"/>
      <c r="R2458" s="251"/>
      <c r="S2458" s="251"/>
      <c r="T2458" s="252"/>
      <c r="AT2458" s="253" t="s">
        <v>150</v>
      </c>
      <c r="AU2458" s="253" t="s">
        <v>80</v>
      </c>
      <c r="AV2458" s="14" t="s">
        <v>165</v>
      </c>
      <c r="AW2458" s="14" t="s">
        <v>35</v>
      </c>
      <c r="AX2458" s="14" t="s">
        <v>73</v>
      </c>
      <c r="AY2458" s="253" t="s">
        <v>141</v>
      </c>
    </row>
    <row r="2459" s="13" customFormat="1">
      <c r="B2459" s="232"/>
      <c r="C2459" s="233"/>
      <c r="D2459" s="212" t="s">
        <v>150</v>
      </c>
      <c r="E2459" s="234" t="s">
        <v>1</v>
      </c>
      <c r="F2459" s="235" t="s">
        <v>155</v>
      </c>
      <c r="G2459" s="233"/>
      <c r="H2459" s="236">
        <v>579.39999999999998</v>
      </c>
      <c r="I2459" s="237"/>
      <c r="J2459" s="233"/>
      <c r="K2459" s="233"/>
      <c r="L2459" s="238"/>
      <c r="M2459" s="239"/>
      <c r="N2459" s="240"/>
      <c r="O2459" s="240"/>
      <c r="P2459" s="240"/>
      <c r="Q2459" s="240"/>
      <c r="R2459" s="240"/>
      <c r="S2459" s="240"/>
      <c r="T2459" s="241"/>
      <c r="AT2459" s="242" t="s">
        <v>150</v>
      </c>
      <c r="AU2459" s="242" t="s">
        <v>80</v>
      </c>
      <c r="AV2459" s="13" t="s">
        <v>148</v>
      </c>
      <c r="AW2459" s="13" t="s">
        <v>35</v>
      </c>
      <c r="AX2459" s="13" t="s">
        <v>78</v>
      </c>
      <c r="AY2459" s="242" t="s">
        <v>141</v>
      </c>
    </row>
    <row r="2460" s="1" customFormat="1" ht="14.4" customHeight="1">
      <c r="B2460" s="37"/>
      <c r="C2460" s="198" t="s">
        <v>2258</v>
      </c>
      <c r="D2460" s="198" t="s">
        <v>143</v>
      </c>
      <c r="E2460" s="199" t="s">
        <v>2259</v>
      </c>
      <c r="F2460" s="200" t="s">
        <v>2260</v>
      </c>
      <c r="G2460" s="201" t="s">
        <v>237</v>
      </c>
      <c r="H2460" s="202">
        <v>820.654</v>
      </c>
      <c r="I2460" s="203"/>
      <c r="J2460" s="204">
        <f>ROUND(I2460*H2460,2)</f>
        <v>0</v>
      </c>
      <c r="K2460" s="200" t="s">
        <v>147</v>
      </c>
      <c r="L2460" s="42"/>
      <c r="M2460" s="205" t="s">
        <v>1</v>
      </c>
      <c r="N2460" s="206" t="s">
        <v>44</v>
      </c>
      <c r="O2460" s="78"/>
      <c r="P2460" s="207">
        <f>O2460*H2460</f>
        <v>0</v>
      </c>
      <c r="Q2460" s="207">
        <v>0.00012999999999999999</v>
      </c>
      <c r="R2460" s="207">
        <f>Q2460*H2460</f>
        <v>0.10668501999999999</v>
      </c>
      <c r="S2460" s="207">
        <v>0</v>
      </c>
      <c r="T2460" s="208">
        <f>S2460*H2460</f>
        <v>0</v>
      </c>
      <c r="AR2460" s="16" t="s">
        <v>285</v>
      </c>
      <c r="AT2460" s="16" t="s">
        <v>143</v>
      </c>
      <c r="AU2460" s="16" t="s">
        <v>80</v>
      </c>
      <c r="AY2460" s="16" t="s">
        <v>141</v>
      </c>
      <c r="BE2460" s="209">
        <f>IF(N2460="základní",J2460,0)</f>
        <v>0</v>
      </c>
      <c r="BF2460" s="209">
        <f>IF(N2460="snížená",J2460,0)</f>
        <v>0</v>
      </c>
      <c r="BG2460" s="209">
        <f>IF(N2460="zákl. přenesená",J2460,0)</f>
        <v>0</v>
      </c>
      <c r="BH2460" s="209">
        <f>IF(N2460="sníž. přenesená",J2460,0)</f>
        <v>0</v>
      </c>
      <c r="BI2460" s="209">
        <f>IF(N2460="nulová",J2460,0)</f>
        <v>0</v>
      </c>
      <c r="BJ2460" s="16" t="s">
        <v>78</v>
      </c>
      <c r="BK2460" s="209">
        <f>ROUND(I2460*H2460,2)</f>
        <v>0</v>
      </c>
      <c r="BL2460" s="16" t="s">
        <v>285</v>
      </c>
      <c r="BM2460" s="16" t="s">
        <v>2261</v>
      </c>
    </row>
    <row r="2461" s="11" customFormat="1">
      <c r="B2461" s="210"/>
      <c r="C2461" s="211"/>
      <c r="D2461" s="212" t="s">
        <v>150</v>
      </c>
      <c r="E2461" s="213" t="s">
        <v>1</v>
      </c>
      <c r="F2461" s="214" t="s">
        <v>151</v>
      </c>
      <c r="G2461" s="211"/>
      <c r="H2461" s="213" t="s">
        <v>1</v>
      </c>
      <c r="I2461" s="215"/>
      <c r="J2461" s="211"/>
      <c r="K2461" s="211"/>
      <c r="L2461" s="216"/>
      <c r="M2461" s="217"/>
      <c r="N2461" s="218"/>
      <c r="O2461" s="218"/>
      <c r="P2461" s="218"/>
      <c r="Q2461" s="218"/>
      <c r="R2461" s="218"/>
      <c r="S2461" s="218"/>
      <c r="T2461" s="219"/>
      <c r="AT2461" s="220" t="s">
        <v>150</v>
      </c>
      <c r="AU2461" s="220" t="s">
        <v>80</v>
      </c>
      <c r="AV2461" s="11" t="s">
        <v>78</v>
      </c>
      <c r="AW2461" s="11" t="s">
        <v>35</v>
      </c>
      <c r="AX2461" s="11" t="s">
        <v>73</v>
      </c>
      <c r="AY2461" s="220" t="s">
        <v>141</v>
      </c>
    </row>
    <row r="2462" s="11" customFormat="1">
      <c r="B2462" s="210"/>
      <c r="C2462" s="211"/>
      <c r="D2462" s="212" t="s">
        <v>150</v>
      </c>
      <c r="E2462" s="213" t="s">
        <v>1</v>
      </c>
      <c r="F2462" s="214" t="s">
        <v>152</v>
      </c>
      <c r="G2462" s="211"/>
      <c r="H2462" s="213" t="s">
        <v>1</v>
      </c>
      <c r="I2462" s="215"/>
      <c r="J2462" s="211"/>
      <c r="K2462" s="211"/>
      <c r="L2462" s="216"/>
      <c r="M2462" s="217"/>
      <c r="N2462" s="218"/>
      <c r="O2462" s="218"/>
      <c r="P2462" s="218"/>
      <c r="Q2462" s="218"/>
      <c r="R2462" s="218"/>
      <c r="S2462" s="218"/>
      <c r="T2462" s="219"/>
      <c r="AT2462" s="220" t="s">
        <v>150</v>
      </c>
      <c r="AU2462" s="220" t="s">
        <v>80</v>
      </c>
      <c r="AV2462" s="11" t="s">
        <v>78</v>
      </c>
      <c r="AW2462" s="11" t="s">
        <v>35</v>
      </c>
      <c r="AX2462" s="11" t="s">
        <v>73</v>
      </c>
      <c r="AY2462" s="220" t="s">
        <v>141</v>
      </c>
    </row>
    <row r="2463" s="12" customFormat="1">
      <c r="B2463" s="221"/>
      <c r="C2463" s="222"/>
      <c r="D2463" s="212" t="s">
        <v>150</v>
      </c>
      <c r="E2463" s="223" t="s">
        <v>1</v>
      </c>
      <c r="F2463" s="224" t="s">
        <v>2262</v>
      </c>
      <c r="G2463" s="222"/>
      <c r="H2463" s="225">
        <v>20.052</v>
      </c>
      <c r="I2463" s="226"/>
      <c r="J2463" s="222"/>
      <c r="K2463" s="222"/>
      <c r="L2463" s="227"/>
      <c r="M2463" s="228"/>
      <c r="N2463" s="229"/>
      <c r="O2463" s="229"/>
      <c r="P2463" s="229"/>
      <c r="Q2463" s="229"/>
      <c r="R2463" s="229"/>
      <c r="S2463" s="229"/>
      <c r="T2463" s="230"/>
      <c r="AT2463" s="231" t="s">
        <v>150</v>
      </c>
      <c r="AU2463" s="231" t="s">
        <v>80</v>
      </c>
      <c r="AV2463" s="12" t="s">
        <v>80</v>
      </c>
      <c r="AW2463" s="12" t="s">
        <v>35</v>
      </c>
      <c r="AX2463" s="12" t="s">
        <v>73</v>
      </c>
      <c r="AY2463" s="231" t="s">
        <v>141</v>
      </c>
    </row>
    <row r="2464" s="11" customFormat="1">
      <c r="B2464" s="210"/>
      <c r="C2464" s="211"/>
      <c r="D2464" s="212" t="s">
        <v>150</v>
      </c>
      <c r="E2464" s="213" t="s">
        <v>1</v>
      </c>
      <c r="F2464" s="214" t="s">
        <v>216</v>
      </c>
      <c r="G2464" s="211"/>
      <c r="H2464" s="213" t="s">
        <v>1</v>
      </c>
      <c r="I2464" s="215"/>
      <c r="J2464" s="211"/>
      <c r="K2464" s="211"/>
      <c r="L2464" s="216"/>
      <c r="M2464" s="217"/>
      <c r="N2464" s="218"/>
      <c r="O2464" s="218"/>
      <c r="P2464" s="218"/>
      <c r="Q2464" s="218"/>
      <c r="R2464" s="218"/>
      <c r="S2464" s="218"/>
      <c r="T2464" s="219"/>
      <c r="AT2464" s="220" t="s">
        <v>150</v>
      </c>
      <c r="AU2464" s="220" t="s">
        <v>80</v>
      </c>
      <c r="AV2464" s="11" t="s">
        <v>78</v>
      </c>
      <c r="AW2464" s="11" t="s">
        <v>35</v>
      </c>
      <c r="AX2464" s="11" t="s">
        <v>73</v>
      </c>
      <c r="AY2464" s="220" t="s">
        <v>141</v>
      </c>
    </row>
    <row r="2465" s="12" customFormat="1">
      <c r="B2465" s="221"/>
      <c r="C2465" s="222"/>
      <c r="D2465" s="212" t="s">
        <v>150</v>
      </c>
      <c r="E2465" s="223" t="s">
        <v>1</v>
      </c>
      <c r="F2465" s="224" t="s">
        <v>2135</v>
      </c>
      <c r="G2465" s="222"/>
      <c r="H2465" s="225">
        <v>171.56299999999999</v>
      </c>
      <c r="I2465" s="226"/>
      <c r="J2465" s="222"/>
      <c r="K2465" s="222"/>
      <c r="L2465" s="227"/>
      <c r="M2465" s="228"/>
      <c r="N2465" s="229"/>
      <c r="O2465" s="229"/>
      <c r="P2465" s="229"/>
      <c r="Q2465" s="229"/>
      <c r="R2465" s="229"/>
      <c r="S2465" s="229"/>
      <c r="T2465" s="230"/>
      <c r="AT2465" s="231" t="s">
        <v>150</v>
      </c>
      <c r="AU2465" s="231" t="s">
        <v>80</v>
      </c>
      <c r="AV2465" s="12" t="s">
        <v>80</v>
      </c>
      <c r="AW2465" s="12" t="s">
        <v>35</v>
      </c>
      <c r="AX2465" s="12" t="s">
        <v>73</v>
      </c>
      <c r="AY2465" s="231" t="s">
        <v>141</v>
      </c>
    </row>
    <row r="2466" s="12" customFormat="1">
      <c r="B2466" s="221"/>
      <c r="C2466" s="222"/>
      <c r="D2466" s="212" t="s">
        <v>150</v>
      </c>
      <c r="E2466" s="223" t="s">
        <v>1</v>
      </c>
      <c r="F2466" s="224" t="s">
        <v>2136</v>
      </c>
      <c r="G2466" s="222"/>
      <c r="H2466" s="225">
        <v>53.200000000000003</v>
      </c>
      <c r="I2466" s="226"/>
      <c r="J2466" s="222"/>
      <c r="K2466" s="222"/>
      <c r="L2466" s="227"/>
      <c r="M2466" s="228"/>
      <c r="N2466" s="229"/>
      <c r="O2466" s="229"/>
      <c r="P2466" s="229"/>
      <c r="Q2466" s="229"/>
      <c r="R2466" s="229"/>
      <c r="S2466" s="229"/>
      <c r="T2466" s="230"/>
      <c r="AT2466" s="231" t="s">
        <v>150</v>
      </c>
      <c r="AU2466" s="231" t="s">
        <v>80</v>
      </c>
      <c r="AV2466" s="12" t="s">
        <v>80</v>
      </c>
      <c r="AW2466" s="12" t="s">
        <v>35</v>
      </c>
      <c r="AX2466" s="12" t="s">
        <v>73</v>
      </c>
      <c r="AY2466" s="231" t="s">
        <v>141</v>
      </c>
    </row>
    <row r="2467" s="12" customFormat="1">
      <c r="B2467" s="221"/>
      <c r="C2467" s="222"/>
      <c r="D2467" s="212" t="s">
        <v>150</v>
      </c>
      <c r="E2467" s="223" t="s">
        <v>1</v>
      </c>
      <c r="F2467" s="224" t="s">
        <v>2137</v>
      </c>
      <c r="G2467" s="222"/>
      <c r="H2467" s="225">
        <v>26.062999999999999</v>
      </c>
      <c r="I2467" s="226"/>
      <c r="J2467" s="222"/>
      <c r="K2467" s="222"/>
      <c r="L2467" s="227"/>
      <c r="M2467" s="228"/>
      <c r="N2467" s="229"/>
      <c r="O2467" s="229"/>
      <c r="P2467" s="229"/>
      <c r="Q2467" s="229"/>
      <c r="R2467" s="229"/>
      <c r="S2467" s="229"/>
      <c r="T2467" s="230"/>
      <c r="AT2467" s="231" t="s">
        <v>150</v>
      </c>
      <c r="AU2467" s="231" t="s">
        <v>80</v>
      </c>
      <c r="AV2467" s="12" t="s">
        <v>80</v>
      </c>
      <c r="AW2467" s="12" t="s">
        <v>35</v>
      </c>
      <c r="AX2467" s="12" t="s">
        <v>73</v>
      </c>
      <c r="AY2467" s="231" t="s">
        <v>141</v>
      </c>
    </row>
    <row r="2468" s="12" customFormat="1">
      <c r="B2468" s="221"/>
      <c r="C2468" s="222"/>
      <c r="D2468" s="212" t="s">
        <v>150</v>
      </c>
      <c r="E2468" s="223" t="s">
        <v>1</v>
      </c>
      <c r="F2468" s="224" t="s">
        <v>2138</v>
      </c>
      <c r="G2468" s="222"/>
      <c r="H2468" s="225">
        <v>9.9160000000000004</v>
      </c>
      <c r="I2468" s="226"/>
      <c r="J2468" s="222"/>
      <c r="K2468" s="222"/>
      <c r="L2468" s="227"/>
      <c r="M2468" s="228"/>
      <c r="N2468" s="229"/>
      <c r="O2468" s="229"/>
      <c r="P2468" s="229"/>
      <c r="Q2468" s="229"/>
      <c r="R2468" s="229"/>
      <c r="S2468" s="229"/>
      <c r="T2468" s="230"/>
      <c r="AT2468" s="231" t="s">
        <v>150</v>
      </c>
      <c r="AU2468" s="231" t="s">
        <v>80</v>
      </c>
      <c r="AV2468" s="12" t="s">
        <v>80</v>
      </c>
      <c r="AW2468" s="12" t="s">
        <v>35</v>
      </c>
      <c r="AX2468" s="12" t="s">
        <v>73</v>
      </c>
      <c r="AY2468" s="231" t="s">
        <v>141</v>
      </c>
    </row>
    <row r="2469" s="12" customFormat="1">
      <c r="B2469" s="221"/>
      <c r="C2469" s="222"/>
      <c r="D2469" s="212" t="s">
        <v>150</v>
      </c>
      <c r="E2469" s="223" t="s">
        <v>1</v>
      </c>
      <c r="F2469" s="224" t="s">
        <v>2139</v>
      </c>
      <c r="G2469" s="222"/>
      <c r="H2469" s="225">
        <v>8.2949999999999999</v>
      </c>
      <c r="I2469" s="226"/>
      <c r="J2469" s="222"/>
      <c r="K2469" s="222"/>
      <c r="L2469" s="227"/>
      <c r="M2469" s="228"/>
      <c r="N2469" s="229"/>
      <c r="O2469" s="229"/>
      <c r="P2469" s="229"/>
      <c r="Q2469" s="229"/>
      <c r="R2469" s="229"/>
      <c r="S2469" s="229"/>
      <c r="T2469" s="230"/>
      <c r="AT2469" s="231" t="s">
        <v>150</v>
      </c>
      <c r="AU2469" s="231" t="s">
        <v>80</v>
      </c>
      <c r="AV2469" s="12" t="s">
        <v>80</v>
      </c>
      <c r="AW2469" s="12" t="s">
        <v>35</v>
      </c>
      <c r="AX2469" s="12" t="s">
        <v>73</v>
      </c>
      <c r="AY2469" s="231" t="s">
        <v>141</v>
      </c>
    </row>
    <row r="2470" s="12" customFormat="1">
      <c r="B2470" s="221"/>
      <c r="C2470" s="222"/>
      <c r="D2470" s="212" t="s">
        <v>150</v>
      </c>
      <c r="E2470" s="223" t="s">
        <v>1</v>
      </c>
      <c r="F2470" s="224" t="s">
        <v>2140</v>
      </c>
      <c r="G2470" s="222"/>
      <c r="H2470" s="225">
        <v>25.279</v>
      </c>
      <c r="I2470" s="226"/>
      <c r="J2470" s="222"/>
      <c r="K2470" s="222"/>
      <c r="L2470" s="227"/>
      <c r="M2470" s="228"/>
      <c r="N2470" s="229"/>
      <c r="O2470" s="229"/>
      <c r="P2470" s="229"/>
      <c r="Q2470" s="229"/>
      <c r="R2470" s="229"/>
      <c r="S2470" s="229"/>
      <c r="T2470" s="230"/>
      <c r="AT2470" s="231" t="s">
        <v>150</v>
      </c>
      <c r="AU2470" s="231" t="s">
        <v>80</v>
      </c>
      <c r="AV2470" s="12" t="s">
        <v>80</v>
      </c>
      <c r="AW2470" s="12" t="s">
        <v>35</v>
      </c>
      <c r="AX2470" s="12" t="s">
        <v>73</v>
      </c>
      <c r="AY2470" s="231" t="s">
        <v>141</v>
      </c>
    </row>
    <row r="2471" s="12" customFormat="1">
      <c r="B2471" s="221"/>
      <c r="C2471" s="222"/>
      <c r="D2471" s="212" t="s">
        <v>150</v>
      </c>
      <c r="E2471" s="223" t="s">
        <v>1</v>
      </c>
      <c r="F2471" s="224" t="s">
        <v>2141</v>
      </c>
      <c r="G2471" s="222"/>
      <c r="H2471" s="225">
        <v>30.658000000000001</v>
      </c>
      <c r="I2471" s="226"/>
      <c r="J2471" s="222"/>
      <c r="K2471" s="222"/>
      <c r="L2471" s="227"/>
      <c r="M2471" s="228"/>
      <c r="N2471" s="229"/>
      <c r="O2471" s="229"/>
      <c r="P2471" s="229"/>
      <c r="Q2471" s="229"/>
      <c r="R2471" s="229"/>
      <c r="S2471" s="229"/>
      <c r="T2471" s="230"/>
      <c r="AT2471" s="231" t="s">
        <v>150</v>
      </c>
      <c r="AU2471" s="231" t="s">
        <v>80</v>
      </c>
      <c r="AV2471" s="12" t="s">
        <v>80</v>
      </c>
      <c r="AW2471" s="12" t="s">
        <v>35</v>
      </c>
      <c r="AX2471" s="12" t="s">
        <v>73</v>
      </c>
      <c r="AY2471" s="231" t="s">
        <v>141</v>
      </c>
    </row>
    <row r="2472" s="12" customFormat="1">
      <c r="B2472" s="221"/>
      <c r="C2472" s="222"/>
      <c r="D2472" s="212" t="s">
        <v>150</v>
      </c>
      <c r="E2472" s="223" t="s">
        <v>1</v>
      </c>
      <c r="F2472" s="224" t="s">
        <v>2142</v>
      </c>
      <c r="G2472" s="222"/>
      <c r="H2472" s="225">
        <v>34.780999999999999</v>
      </c>
      <c r="I2472" s="226"/>
      <c r="J2472" s="222"/>
      <c r="K2472" s="222"/>
      <c r="L2472" s="227"/>
      <c r="M2472" s="228"/>
      <c r="N2472" s="229"/>
      <c r="O2472" s="229"/>
      <c r="P2472" s="229"/>
      <c r="Q2472" s="229"/>
      <c r="R2472" s="229"/>
      <c r="S2472" s="229"/>
      <c r="T2472" s="230"/>
      <c r="AT2472" s="231" t="s">
        <v>150</v>
      </c>
      <c r="AU2472" s="231" t="s">
        <v>80</v>
      </c>
      <c r="AV2472" s="12" t="s">
        <v>80</v>
      </c>
      <c r="AW2472" s="12" t="s">
        <v>35</v>
      </c>
      <c r="AX2472" s="12" t="s">
        <v>73</v>
      </c>
      <c r="AY2472" s="231" t="s">
        <v>141</v>
      </c>
    </row>
    <row r="2473" s="12" customFormat="1">
      <c r="B2473" s="221"/>
      <c r="C2473" s="222"/>
      <c r="D2473" s="212" t="s">
        <v>150</v>
      </c>
      <c r="E2473" s="223" t="s">
        <v>1</v>
      </c>
      <c r="F2473" s="224" t="s">
        <v>2143</v>
      </c>
      <c r="G2473" s="222"/>
      <c r="H2473" s="225">
        <v>35.159999999999997</v>
      </c>
      <c r="I2473" s="226"/>
      <c r="J2473" s="222"/>
      <c r="K2473" s="222"/>
      <c r="L2473" s="227"/>
      <c r="M2473" s="228"/>
      <c r="N2473" s="229"/>
      <c r="O2473" s="229"/>
      <c r="P2473" s="229"/>
      <c r="Q2473" s="229"/>
      <c r="R2473" s="229"/>
      <c r="S2473" s="229"/>
      <c r="T2473" s="230"/>
      <c r="AT2473" s="231" t="s">
        <v>150</v>
      </c>
      <c r="AU2473" s="231" t="s">
        <v>80</v>
      </c>
      <c r="AV2473" s="12" t="s">
        <v>80</v>
      </c>
      <c r="AW2473" s="12" t="s">
        <v>35</v>
      </c>
      <c r="AX2473" s="12" t="s">
        <v>73</v>
      </c>
      <c r="AY2473" s="231" t="s">
        <v>141</v>
      </c>
    </row>
    <row r="2474" s="12" customFormat="1">
      <c r="B2474" s="221"/>
      <c r="C2474" s="222"/>
      <c r="D2474" s="212" t="s">
        <v>150</v>
      </c>
      <c r="E2474" s="223" t="s">
        <v>1</v>
      </c>
      <c r="F2474" s="224" t="s">
        <v>420</v>
      </c>
      <c r="G2474" s="222"/>
      <c r="H2474" s="225">
        <v>-4.4000000000000004</v>
      </c>
      <c r="I2474" s="226"/>
      <c r="J2474" s="222"/>
      <c r="K2474" s="222"/>
      <c r="L2474" s="227"/>
      <c r="M2474" s="228"/>
      <c r="N2474" s="229"/>
      <c r="O2474" s="229"/>
      <c r="P2474" s="229"/>
      <c r="Q2474" s="229"/>
      <c r="R2474" s="229"/>
      <c r="S2474" s="229"/>
      <c r="T2474" s="230"/>
      <c r="AT2474" s="231" t="s">
        <v>150</v>
      </c>
      <c r="AU2474" s="231" t="s">
        <v>80</v>
      </c>
      <c r="AV2474" s="12" t="s">
        <v>80</v>
      </c>
      <c r="AW2474" s="12" t="s">
        <v>35</v>
      </c>
      <c r="AX2474" s="12" t="s">
        <v>73</v>
      </c>
      <c r="AY2474" s="231" t="s">
        <v>141</v>
      </c>
    </row>
    <row r="2475" s="12" customFormat="1">
      <c r="B2475" s="221"/>
      <c r="C2475" s="222"/>
      <c r="D2475" s="212" t="s">
        <v>150</v>
      </c>
      <c r="E2475" s="223" t="s">
        <v>1</v>
      </c>
      <c r="F2475" s="224" t="s">
        <v>2144</v>
      </c>
      <c r="G2475" s="222"/>
      <c r="H2475" s="225">
        <v>67.929000000000002</v>
      </c>
      <c r="I2475" s="226"/>
      <c r="J2475" s="222"/>
      <c r="K2475" s="222"/>
      <c r="L2475" s="227"/>
      <c r="M2475" s="228"/>
      <c r="N2475" s="229"/>
      <c r="O2475" s="229"/>
      <c r="P2475" s="229"/>
      <c r="Q2475" s="229"/>
      <c r="R2475" s="229"/>
      <c r="S2475" s="229"/>
      <c r="T2475" s="230"/>
      <c r="AT2475" s="231" t="s">
        <v>150</v>
      </c>
      <c r="AU2475" s="231" t="s">
        <v>80</v>
      </c>
      <c r="AV2475" s="12" t="s">
        <v>80</v>
      </c>
      <c r="AW2475" s="12" t="s">
        <v>35</v>
      </c>
      <c r="AX2475" s="12" t="s">
        <v>73</v>
      </c>
      <c r="AY2475" s="231" t="s">
        <v>141</v>
      </c>
    </row>
    <row r="2476" s="12" customFormat="1">
      <c r="B2476" s="221"/>
      <c r="C2476" s="222"/>
      <c r="D2476" s="212" t="s">
        <v>150</v>
      </c>
      <c r="E2476" s="223" t="s">
        <v>1</v>
      </c>
      <c r="F2476" s="224" t="s">
        <v>2145</v>
      </c>
      <c r="G2476" s="222"/>
      <c r="H2476" s="225">
        <v>68.552999999999997</v>
      </c>
      <c r="I2476" s="226"/>
      <c r="J2476" s="222"/>
      <c r="K2476" s="222"/>
      <c r="L2476" s="227"/>
      <c r="M2476" s="228"/>
      <c r="N2476" s="229"/>
      <c r="O2476" s="229"/>
      <c r="P2476" s="229"/>
      <c r="Q2476" s="229"/>
      <c r="R2476" s="229"/>
      <c r="S2476" s="229"/>
      <c r="T2476" s="230"/>
      <c r="AT2476" s="231" t="s">
        <v>150</v>
      </c>
      <c r="AU2476" s="231" t="s">
        <v>80</v>
      </c>
      <c r="AV2476" s="12" t="s">
        <v>80</v>
      </c>
      <c r="AW2476" s="12" t="s">
        <v>35</v>
      </c>
      <c r="AX2476" s="12" t="s">
        <v>73</v>
      </c>
      <c r="AY2476" s="231" t="s">
        <v>141</v>
      </c>
    </row>
    <row r="2477" s="12" customFormat="1">
      <c r="B2477" s="221"/>
      <c r="C2477" s="222"/>
      <c r="D2477" s="212" t="s">
        <v>150</v>
      </c>
      <c r="E2477" s="223" t="s">
        <v>1</v>
      </c>
      <c r="F2477" s="224" t="s">
        <v>2146</v>
      </c>
      <c r="G2477" s="222"/>
      <c r="H2477" s="225">
        <v>84.495000000000005</v>
      </c>
      <c r="I2477" s="226"/>
      <c r="J2477" s="222"/>
      <c r="K2477" s="222"/>
      <c r="L2477" s="227"/>
      <c r="M2477" s="228"/>
      <c r="N2477" s="229"/>
      <c r="O2477" s="229"/>
      <c r="P2477" s="229"/>
      <c r="Q2477" s="229"/>
      <c r="R2477" s="229"/>
      <c r="S2477" s="229"/>
      <c r="T2477" s="230"/>
      <c r="AT2477" s="231" t="s">
        <v>150</v>
      </c>
      <c r="AU2477" s="231" t="s">
        <v>80</v>
      </c>
      <c r="AV2477" s="12" t="s">
        <v>80</v>
      </c>
      <c r="AW2477" s="12" t="s">
        <v>35</v>
      </c>
      <c r="AX2477" s="12" t="s">
        <v>73</v>
      </c>
      <c r="AY2477" s="231" t="s">
        <v>141</v>
      </c>
    </row>
    <row r="2478" s="12" customFormat="1">
      <c r="B2478" s="221"/>
      <c r="C2478" s="222"/>
      <c r="D2478" s="212" t="s">
        <v>150</v>
      </c>
      <c r="E2478" s="223" t="s">
        <v>1</v>
      </c>
      <c r="F2478" s="224" t="s">
        <v>2147</v>
      </c>
      <c r="G2478" s="222"/>
      <c r="H2478" s="225">
        <v>144.34200000000001</v>
      </c>
      <c r="I2478" s="226"/>
      <c r="J2478" s="222"/>
      <c r="K2478" s="222"/>
      <c r="L2478" s="227"/>
      <c r="M2478" s="228"/>
      <c r="N2478" s="229"/>
      <c r="O2478" s="229"/>
      <c r="P2478" s="229"/>
      <c r="Q2478" s="229"/>
      <c r="R2478" s="229"/>
      <c r="S2478" s="229"/>
      <c r="T2478" s="230"/>
      <c r="AT2478" s="231" t="s">
        <v>150</v>
      </c>
      <c r="AU2478" s="231" t="s">
        <v>80</v>
      </c>
      <c r="AV2478" s="12" t="s">
        <v>80</v>
      </c>
      <c r="AW2478" s="12" t="s">
        <v>35</v>
      </c>
      <c r="AX2478" s="12" t="s">
        <v>73</v>
      </c>
      <c r="AY2478" s="231" t="s">
        <v>141</v>
      </c>
    </row>
    <row r="2479" s="12" customFormat="1">
      <c r="B2479" s="221"/>
      <c r="C2479" s="222"/>
      <c r="D2479" s="212" t="s">
        <v>150</v>
      </c>
      <c r="E2479" s="223" t="s">
        <v>1</v>
      </c>
      <c r="F2479" s="224" t="s">
        <v>2148</v>
      </c>
      <c r="G2479" s="222"/>
      <c r="H2479" s="225">
        <v>60.607999999999997</v>
      </c>
      <c r="I2479" s="226"/>
      <c r="J2479" s="222"/>
      <c r="K2479" s="222"/>
      <c r="L2479" s="227"/>
      <c r="M2479" s="228"/>
      <c r="N2479" s="229"/>
      <c r="O2479" s="229"/>
      <c r="P2479" s="229"/>
      <c r="Q2479" s="229"/>
      <c r="R2479" s="229"/>
      <c r="S2479" s="229"/>
      <c r="T2479" s="230"/>
      <c r="AT2479" s="231" t="s">
        <v>150</v>
      </c>
      <c r="AU2479" s="231" t="s">
        <v>80</v>
      </c>
      <c r="AV2479" s="12" t="s">
        <v>80</v>
      </c>
      <c r="AW2479" s="12" t="s">
        <v>35</v>
      </c>
      <c r="AX2479" s="12" t="s">
        <v>73</v>
      </c>
      <c r="AY2479" s="231" t="s">
        <v>141</v>
      </c>
    </row>
    <row r="2480" s="12" customFormat="1">
      <c r="B2480" s="221"/>
      <c r="C2480" s="222"/>
      <c r="D2480" s="212" t="s">
        <v>150</v>
      </c>
      <c r="E2480" s="223" t="s">
        <v>1</v>
      </c>
      <c r="F2480" s="224" t="s">
        <v>2149</v>
      </c>
      <c r="G2480" s="222"/>
      <c r="H2480" s="225">
        <v>-15.84</v>
      </c>
      <c r="I2480" s="226"/>
      <c r="J2480" s="222"/>
      <c r="K2480" s="222"/>
      <c r="L2480" s="227"/>
      <c r="M2480" s="228"/>
      <c r="N2480" s="229"/>
      <c r="O2480" s="229"/>
      <c r="P2480" s="229"/>
      <c r="Q2480" s="229"/>
      <c r="R2480" s="229"/>
      <c r="S2480" s="229"/>
      <c r="T2480" s="230"/>
      <c r="AT2480" s="231" t="s">
        <v>150</v>
      </c>
      <c r="AU2480" s="231" t="s">
        <v>80</v>
      </c>
      <c r="AV2480" s="12" t="s">
        <v>80</v>
      </c>
      <c r="AW2480" s="12" t="s">
        <v>35</v>
      </c>
      <c r="AX2480" s="12" t="s">
        <v>73</v>
      </c>
      <c r="AY2480" s="231" t="s">
        <v>141</v>
      </c>
    </row>
    <row r="2481" s="13" customFormat="1">
      <c r="B2481" s="232"/>
      <c r="C2481" s="233"/>
      <c r="D2481" s="212" t="s">
        <v>150</v>
      </c>
      <c r="E2481" s="234" t="s">
        <v>1</v>
      </c>
      <c r="F2481" s="235" t="s">
        <v>391</v>
      </c>
      <c r="G2481" s="233"/>
      <c r="H2481" s="236">
        <v>820.654</v>
      </c>
      <c r="I2481" s="237"/>
      <c r="J2481" s="233"/>
      <c r="K2481" s="233"/>
      <c r="L2481" s="238"/>
      <c r="M2481" s="239"/>
      <c r="N2481" s="240"/>
      <c r="O2481" s="240"/>
      <c r="P2481" s="240"/>
      <c r="Q2481" s="240"/>
      <c r="R2481" s="240"/>
      <c r="S2481" s="240"/>
      <c r="T2481" s="241"/>
      <c r="AT2481" s="242" t="s">
        <v>150</v>
      </c>
      <c r="AU2481" s="242" t="s">
        <v>80</v>
      </c>
      <c r="AV2481" s="13" t="s">
        <v>148</v>
      </c>
      <c r="AW2481" s="13" t="s">
        <v>35</v>
      </c>
      <c r="AX2481" s="13" t="s">
        <v>78</v>
      </c>
      <c r="AY2481" s="242" t="s">
        <v>141</v>
      </c>
    </row>
    <row r="2482" s="10" customFormat="1" ht="25.92" customHeight="1">
      <c r="B2482" s="182"/>
      <c r="C2482" s="183"/>
      <c r="D2482" s="184" t="s">
        <v>72</v>
      </c>
      <c r="E2482" s="185" t="s">
        <v>2263</v>
      </c>
      <c r="F2482" s="185" t="s">
        <v>2264</v>
      </c>
      <c r="G2482" s="183"/>
      <c r="H2482" s="183"/>
      <c r="I2482" s="186"/>
      <c r="J2482" s="187">
        <f>BK2482</f>
        <v>0</v>
      </c>
      <c r="K2482" s="183"/>
      <c r="L2482" s="188"/>
      <c r="M2482" s="189"/>
      <c r="N2482" s="190"/>
      <c r="O2482" s="190"/>
      <c r="P2482" s="191">
        <f>P2483+P2495+P2517</f>
        <v>0</v>
      </c>
      <c r="Q2482" s="190"/>
      <c r="R2482" s="191">
        <f>R2483+R2495+R2517</f>
        <v>0</v>
      </c>
      <c r="S2482" s="190"/>
      <c r="T2482" s="192">
        <f>T2483+T2495+T2517</f>
        <v>0</v>
      </c>
      <c r="AR2482" s="193" t="s">
        <v>187</v>
      </c>
      <c r="AT2482" s="194" t="s">
        <v>72</v>
      </c>
      <c r="AU2482" s="194" t="s">
        <v>73</v>
      </c>
      <c r="AY2482" s="193" t="s">
        <v>141</v>
      </c>
      <c r="BK2482" s="195">
        <f>BK2483+BK2495+BK2517</f>
        <v>0</v>
      </c>
    </row>
    <row r="2483" s="10" customFormat="1" ht="22.8" customHeight="1">
      <c r="B2483" s="182"/>
      <c r="C2483" s="183"/>
      <c r="D2483" s="184" t="s">
        <v>72</v>
      </c>
      <c r="E2483" s="196" t="s">
        <v>2265</v>
      </c>
      <c r="F2483" s="196" t="s">
        <v>2266</v>
      </c>
      <c r="G2483" s="183"/>
      <c r="H2483" s="183"/>
      <c r="I2483" s="186"/>
      <c r="J2483" s="197">
        <f>BK2483</f>
        <v>0</v>
      </c>
      <c r="K2483" s="183"/>
      <c r="L2483" s="188"/>
      <c r="M2483" s="189"/>
      <c r="N2483" s="190"/>
      <c r="O2483" s="190"/>
      <c r="P2483" s="191">
        <f>SUM(P2484:P2494)</f>
        <v>0</v>
      </c>
      <c r="Q2483" s="190"/>
      <c r="R2483" s="191">
        <f>SUM(R2484:R2494)</f>
        <v>0</v>
      </c>
      <c r="S2483" s="190"/>
      <c r="T2483" s="192">
        <f>SUM(T2484:T2494)</f>
        <v>0</v>
      </c>
      <c r="AR2483" s="193" t="s">
        <v>187</v>
      </c>
      <c r="AT2483" s="194" t="s">
        <v>72</v>
      </c>
      <c r="AU2483" s="194" t="s">
        <v>78</v>
      </c>
      <c r="AY2483" s="193" t="s">
        <v>141</v>
      </c>
      <c r="BK2483" s="195">
        <f>SUM(BK2484:BK2494)</f>
        <v>0</v>
      </c>
    </row>
    <row r="2484" s="1" customFormat="1" ht="14.4" customHeight="1">
      <c r="B2484" s="37"/>
      <c r="C2484" s="198" t="s">
        <v>2267</v>
      </c>
      <c r="D2484" s="198" t="s">
        <v>143</v>
      </c>
      <c r="E2484" s="199" t="s">
        <v>2268</v>
      </c>
      <c r="F2484" s="200" t="s">
        <v>2269</v>
      </c>
      <c r="G2484" s="201" t="s">
        <v>549</v>
      </c>
      <c r="H2484" s="202">
        <v>1</v>
      </c>
      <c r="I2484" s="203"/>
      <c r="J2484" s="204">
        <f>ROUND(I2484*H2484,2)</f>
        <v>0</v>
      </c>
      <c r="K2484" s="200" t="s">
        <v>147</v>
      </c>
      <c r="L2484" s="42"/>
      <c r="M2484" s="205" t="s">
        <v>1</v>
      </c>
      <c r="N2484" s="206" t="s">
        <v>44</v>
      </c>
      <c r="O2484" s="78"/>
      <c r="P2484" s="207">
        <f>O2484*H2484</f>
        <v>0</v>
      </c>
      <c r="Q2484" s="207">
        <v>0</v>
      </c>
      <c r="R2484" s="207">
        <f>Q2484*H2484</f>
        <v>0</v>
      </c>
      <c r="S2484" s="207">
        <v>0</v>
      </c>
      <c r="T2484" s="208">
        <f>S2484*H2484</f>
        <v>0</v>
      </c>
      <c r="AR2484" s="16" t="s">
        <v>2270</v>
      </c>
      <c r="AT2484" s="16" t="s">
        <v>143</v>
      </c>
      <c r="AU2484" s="16" t="s">
        <v>80</v>
      </c>
      <c r="AY2484" s="16" t="s">
        <v>141</v>
      </c>
      <c r="BE2484" s="209">
        <f>IF(N2484="základní",J2484,0)</f>
        <v>0</v>
      </c>
      <c r="BF2484" s="209">
        <f>IF(N2484="snížená",J2484,0)</f>
        <v>0</v>
      </c>
      <c r="BG2484" s="209">
        <f>IF(N2484="zákl. přenesená",J2484,0)</f>
        <v>0</v>
      </c>
      <c r="BH2484" s="209">
        <f>IF(N2484="sníž. přenesená",J2484,0)</f>
        <v>0</v>
      </c>
      <c r="BI2484" s="209">
        <f>IF(N2484="nulová",J2484,0)</f>
        <v>0</v>
      </c>
      <c r="BJ2484" s="16" t="s">
        <v>78</v>
      </c>
      <c r="BK2484" s="209">
        <f>ROUND(I2484*H2484,2)</f>
        <v>0</v>
      </c>
      <c r="BL2484" s="16" t="s">
        <v>2270</v>
      </c>
      <c r="BM2484" s="16" t="s">
        <v>2271</v>
      </c>
    </row>
    <row r="2485" s="11" customFormat="1">
      <c r="B2485" s="210"/>
      <c r="C2485" s="211"/>
      <c r="D2485" s="212" t="s">
        <v>150</v>
      </c>
      <c r="E2485" s="213" t="s">
        <v>1</v>
      </c>
      <c r="F2485" s="214" t="s">
        <v>361</v>
      </c>
      <c r="G2485" s="211"/>
      <c r="H2485" s="213" t="s">
        <v>1</v>
      </c>
      <c r="I2485" s="215"/>
      <c r="J2485" s="211"/>
      <c r="K2485" s="211"/>
      <c r="L2485" s="216"/>
      <c r="M2485" s="217"/>
      <c r="N2485" s="218"/>
      <c r="O2485" s="218"/>
      <c r="P2485" s="218"/>
      <c r="Q2485" s="218"/>
      <c r="R2485" s="218"/>
      <c r="S2485" s="218"/>
      <c r="T2485" s="219"/>
      <c r="AT2485" s="220" t="s">
        <v>150</v>
      </c>
      <c r="AU2485" s="220" t="s">
        <v>80</v>
      </c>
      <c r="AV2485" s="11" t="s">
        <v>78</v>
      </c>
      <c r="AW2485" s="11" t="s">
        <v>35</v>
      </c>
      <c r="AX2485" s="11" t="s">
        <v>73</v>
      </c>
      <c r="AY2485" s="220" t="s">
        <v>141</v>
      </c>
    </row>
    <row r="2486" s="11" customFormat="1">
      <c r="B2486" s="210"/>
      <c r="C2486" s="211"/>
      <c r="D2486" s="212" t="s">
        <v>150</v>
      </c>
      <c r="E2486" s="213" t="s">
        <v>1</v>
      </c>
      <c r="F2486" s="214" t="s">
        <v>362</v>
      </c>
      <c r="G2486" s="211"/>
      <c r="H2486" s="213" t="s">
        <v>1</v>
      </c>
      <c r="I2486" s="215"/>
      <c r="J2486" s="211"/>
      <c r="K2486" s="211"/>
      <c r="L2486" s="216"/>
      <c r="M2486" s="217"/>
      <c r="N2486" s="218"/>
      <c r="O2486" s="218"/>
      <c r="P2486" s="218"/>
      <c r="Q2486" s="218"/>
      <c r="R2486" s="218"/>
      <c r="S2486" s="218"/>
      <c r="T2486" s="219"/>
      <c r="AT2486" s="220" t="s">
        <v>150</v>
      </c>
      <c r="AU2486" s="220" t="s">
        <v>80</v>
      </c>
      <c r="AV2486" s="11" t="s">
        <v>78</v>
      </c>
      <c r="AW2486" s="11" t="s">
        <v>35</v>
      </c>
      <c r="AX2486" s="11" t="s">
        <v>73</v>
      </c>
      <c r="AY2486" s="220" t="s">
        <v>141</v>
      </c>
    </row>
    <row r="2487" s="11" customFormat="1">
      <c r="B2487" s="210"/>
      <c r="C2487" s="211"/>
      <c r="D2487" s="212" t="s">
        <v>150</v>
      </c>
      <c r="E2487" s="213" t="s">
        <v>1</v>
      </c>
      <c r="F2487" s="214" t="s">
        <v>337</v>
      </c>
      <c r="G2487" s="211"/>
      <c r="H2487" s="213" t="s">
        <v>1</v>
      </c>
      <c r="I2487" s="215"/>
      <c r="J2487" s="211"/>
      <c r="K2487" s="211"/>
      <c r="L2487" s="216"/>
      <c r="M2487" s="217"/>
      <c r="N2487" s="218"/>
      <c r="O2487" s="218"/>
      <c r="P2487" s="218"/>
      <c r="Q2487" s="218"/>
      <c r="R2487" s="218"/>
      <c r="S2487" s="218"/>
      <c r="T2487" s="219"/>
      <c r="AT2487" s="220" t="s">
        <v>150</v>
      </c>
      <c r="AU2487" s="220" t="s">
        <v>80</v>
      </c>
      <c r="AV2487" s="11" t="s">
        <v>78</v>
      </c>
      <c r="AW2487" s="11" t="s">
        <v>35</v>
      </c>
      <c r="AX2487" s="11" t="s">
        <v>73</v>
      </c>
      <c r="AY2487" s="220" t="s">
        <v>141</v>
      </c>
    </row>
    <row r="2488" s="12" customFormat="1">
      <c r="B2488" s="221"/>
      <c r="C2488" s="222"/>
      <c r="D2488" s="212" t="s">
        <v>150</v>
      </c>
      <c r="E2488" s="223" t="s">
        <v>1</v>
      </c>
      <c r="F2488" s="224" t="s">
        <v>2272</v>
      </c>
      <c r="G2488" s="222"/>
      <c r="H2488" s="225">
        <v>1</v>
      </c>
      <c r="I2488" s="226"/>
      <c r="J2488" s="222"/>
      <c r="K2488" s="222"/>
      <c r="L2488" s="227"/>
      <c r="M2488" s="228"/>
      <c r="N2488" s="229"/>
      <c r="O2488" s="229"/>
      <c r="P2488" s="229"/>
      <c r="Q2488" s="229"/>
      <c r="R2488" s="229"/>
      <c r="S2488" s="229"/>
      <c r="T2488" s="230"/>
      <c r="AT2488" s="231" t="s">
        <v>150</v>
      </c>
      <c r="AU2488" s="231" t="s">
        <v>80</v>
      </c>
      <c r="AV2488" s="12" t="s">
        <v>80</v>
      </c>
      <c r="AW2488" s="12" t="s">
        <v>35</v>
      </c>
      <c r="AX2488" s="12" t="s">
        <v>78</v>
      </c>
      <c r="AY2488" s="231" t="s">
        <v>141</v>
      </c>
    </row>
    <row r="2489" s="11" customFormat="1">
      <c r="B2489" s="210"/>
      <c r="C2489" s="211"/>
      <c r="D2489" s="212" t="s">
        <v>150</v>
      </c>
      <c r="E2489" s="213" t="s">
        <v>1</v>
      </c>
      <c r="F2489" s="214" t="s">
        <v>2273</v>
      </c>
      <c r="G2489" s="211"/>
      <c r="H2489" s="213" t="s">
        <v>1</v>
      </c>
      <c r="I2489" s="215"/>
      <c r="J2489" s="211"/>
      <c r="K2489" s="211"/>
      <c r="L2489" s="216"/>
      <c r="M2489" s="217"/>
      <c r="N2489" s="218"/>
      <c r="O2489" s="218"/>
      <c r="P2489" s="218"/>
      <c r="Q2489" s="218"/>
      <c r="R2489" s="218"/>
      <c r="S2489" s="218"/>
      <c r="T2489" s="219"/>
      <c r="AT2489" s="220" t="s">
        <v>150</v>
      </c>
      <c r="AU2489" s="220" t="s">
        <v>80</v>
      </c>
      <c r="AV2489" s="11" t="s">
        <v>78</v>
      </c>
      <c r="AW2489" s="11" t="s">
        <v>35</v>
      </c>
      <c r="AX2489" s="11" t="s">
        <v>73</v>
      </c>
      <c r="AY2489" s="220" t="s">
        <v>141</v>
      </c>
    </row>
    <row r="2490" s="1" customFormat="1" ht="14.4" customHeight="1">
      <c r="B2490" s="37"/>
      <c r="C2490" s="198" t="s">
        <v>2274</v>
      </c>
      <c r="D2490" s="198" t="s">
        <v>143</v>
      </c>
      <c r="E2490" s="199" t="s">
        <v>2275</v>
      </c>
      <c r="F2490" s="200" t="s">
        <v>2269</v>
      </c>
      <c r="G2490" s="201" t="s">
        <v>549</v>
      </c>
      <c r="H2490" s="202">
        <v>1</v>
      </c>
      <c r="I2490" s="203"/>
      <c r="J2490" s="204">
        <f>ROUND(I2490*H2490,2)</f>
        <v>0</v>
      </c>
      <c r="K2490" s="200" t="s">
        <v>1</v>
      </c>
      <c r="L2490" s="42"/>
      <c r="M2490" s="205" t="s">
        <v>1</v>
      </c>
      <c r="N2490" s="206" t="s">
        <v>44</v>
      </c>
      <c r="O2490" s="78"/>
      <c r="P2490" s="207">
        <f>O2490*H2490</f>
        <v>0</v>
      </c>
      <c r="Q2490" s="207">
        <v>0</v>
      </c>
      <c r="R2490" s="207">
        <f>Q2490*H2490</f>
        <v>0</v>
      </c>
      <c r="S2490" s="207">
        <v>0</v>
      </c>
      <c r="T2490" s="208">
        <f>S2490*H2490</f>
        <v>0</v>
      </c>
      <c r="AR2490" s="16" t="s">
        <v>2270</v>
      </c>
      <c r="AT2490" s="16" t="s">
        <v>143</v>
      </c>
      <c r="AU2490" s="16" t="s">
        <v>80</v>
      </c>
      <c r="AY2490" s="16" t="s">
        <v>141</v>
      </c>
      <c r="BE2490" s="209">
        <f>IF(N2490="základní",J2490,0)</f>
        <v>0</v>
      </c>
      <c r="BF2490" s="209">
        <f>IF(N2490="snížená",J2490,0)</f>
        <v>0</v>
      </c>
      <c r="BG2490" s="209">
        <f>IF(N2490="zákl. přenesená",J2490,0)</f>
        <v>0</v>
      </c>
      <c r="BH2490" s="209">
        <f>IF(N2490="sníž. přenesená",J2490,0)</f>
        <v>0</v>
      </c>
      <c r="BI2490" s="209">
        <f>IF(N2490="nulová",J2490,0)</f>
        <v>0</v>
      </c>
      <c r="BJ2490" s="16" t="s">
        <v>78</v>
      </c>
      <c r="BK2490" s="209">
        <f>ROUND(I2490*H2490,2)</f>
        <v>0</v>
      </c>
      <c r="BL2490" s="16" t="s">
        <v>2270</v>
      </c>
      <c r="BM2490" s="16" t="s">
        <v>2276</v>
      </c>
    </row>
    <row r="2491" s="11" customFormat="1">
      <c r="B2491" s="210"/>
      <c r="C2491" s="211"/>
      <c r="D2491" s="212" t="s">
        <v>150</v>
      </c>
      <c r="E2491" s="213" t="s">
        <v>1</v>
      </c>
      <c r="F2491" s="214" t="s">
        <v>361</v>
      </c>
      <c r="G2491" s="211"/>
      <c r="H2491" s="213" t="s">
        <v>1</v>
      </c>
      <c r="I2491" s="215"/>
      <c r="J2491" s="211"/>
      <c r="K2491" s="211"/>
      <c r="L2491" s="216"/>
      <c r="M2491" s="217"/>
      <c r="N2491" s="218"/>
      <c r="O2491" s="218"/>
      <c r="P2491" s="218"/>
      <c r="Q2491" s="218"/>
      <c r="R2491" s="218"/>
      <c r="S2491" s="218"/>
      <c r="T2491" s="219"/>
      <c r="AT2491" s="220" t="s">
        <v>150</v>
      </c>
      <c r="AU2491" s="220" t="s">
        <v>80</v>
      </c>
      <c r="AV2491" s="11" t="s">
        <v>78</v>
      </c>
      <c r="AW2491" s="11" t="s">
        <v>35</v>
      </c>
      <c r="AX2491" s="11" t="s">
        <v>73</v>
      </c>
      <c r="AY2491" s="220" t="s">
        <v>141</v>
      </c>
    </row>
    <row r="2492" s="11" customFormat="1">
      <c r="B2492" s="210"/>
      <c r="C2492" s="211"/>
      <c r="D2492" s="212" t="s">
        <v>150</v>
      </c>
      <c r="E2492" s="213" t="s">
        <v>1</v>
      </c>
      <c r="F2492" s="214" t="s">
        <v>362</v>
      </c>
      <c r="G2492" s="211"/>
      <c r="H2492" s="213" t="s">
        <v>1</v>
      </c>
      <c r="I2492" s="215"/>
      <c r="J2492" s="211"/>
      <c r="K2492" s="211"/>
      <c r="L2492" s="216"/>
      <c r="M2492" s="217"/>
      <c r="N2492" s="218"/>
      <c r="O2492" s="218"/>
      <c r="P2492" s="218"/>
      <c r="Q2492" s="218"/>
      <c r="R2492" s="218"/>
      <c r="S2492" s="218"/>
      <c r="T2492" s="219"/>
      <c r="AT2492" s="220" t="s">
        <v>150</v>
      </c>
      <c r="AU2492" s="220" t="s">
        <v>80</v>
      </c>
      <c r="AV2492" s="11" t="s">
        <v>78</v>
      </c>
      <c r="AW2492" s="11" t="s">
        <v>35</v>
      </c>
      <c r="AX2492" s="11" t="s">
        <v>73</v>
      </c>
      <c r="AY2492" s="220" t="s">
        <v>141</v>
      </c>
    </row>
    <row r="2493" s="11" customFormat="1">
      <c r="B2493" s="210"/>
      <c r="C2493" s="211"/>
      <c r="D2493" s="212" t="s">
        <v>150</v>
      </c>
      <c r="E2493" s="213" t="s">
        <v>1</v>
      </c>
      <c r="F2493" s="214" t="s">
        <v>337</v>
      </c>
      <c r="G2493" s="211"/>
      <c r="H2493" s="213" t="s">
        <v>1</v>
      </c>
      <c r="I2493" s="215"/>
      <c r="J2493" s="211"/>
      <c r="K2493" s="211"/>
      <c r="L2493" s="216"/>
      <c r="M2493" s="217"/>
      <c r="N2493" s="218"/>
      <c r="O2493" s="218"/>
      <c r="P2493" s="218"/>
      <c r="Q2493" s="218"/>
      <c r="R2493" s="218"/>
      <c r="S2493" s="218"/>
      <c r="T2493" s="219"/>
      <c r="AT2493" s="220" t="s">
        <v>150</v>
      </c>
      <c r="AU2493" s="220" t="s">
        <v>80</v>
      </c>
      <c r="AV2493" s="11" t="s">
        <v>78</v>
      </c>
      <c r="AW2493" s="11" t="s">
        <v>35</v>
      </c>
      <c r="AX2493" s="11" t="s">
        <v>73</v>
      </c>
      <c r="AY2493" s="220" t="s">
        <v>141</v>
      </c>
    </row>
    <row r="2494" s="12" customFormat="1">
      <c r="B2494" s="221"/>
      <c r="C2494" s="222"/>
      <c r="D2494" s="212" t="s">
        <v>150</v>
      </c>
      <c r="E2494" s="223" t="s">
        <v>1</v>
      </c>
      <c r="F2494" s="224" t="s">
        <v>2277</v>
      </c>
      <c r="G2494" s="222"/>
      <c r="H2494" s="225">
        <v>1</v>
      </c>
      <c r="I2494" s="226"/>
      <c r="J2494" s="222"/>
      <c r="K2494" s="222"/>
      <c r="L2494" s="227"/>
      <c r="M2494" s="228"/>
      <c r="N2494" s="229"/>
      <c r="O2494" s="229"/>
      <c r="P2494" s="229"/>
      <c r="Q2494" s="229"/>
      <c r="R2494" s="229"/>
      <c r="S2494" s="229"/>
      <c r="T2494" s="230"/>
      <c r="AT2494" s="231" t="s">
        <v>150</v>
      </c>
      <c r="AU2494" s="231" t="s">
        <v>80</v>
      </c>
      <c r="AV2494" s="12" t="s">
        <v>80</v>
      </c>
      <c r="AW2494" s="12" t="s">
        <v>35</v>
      </c>
      <c r="AX2494" s="12" t="s">
        <v>78</v>
      </c>
      <c r="AY2494" s="231" t="s">
        <v>141</v>
      </c>
    </row>
    <row r="2495" s="10" customFormat="1" ht="22.8" customHeight="1">
      <c r="B2495" s="182"/>
      <c r="C2495" s="183"/>
      <c r="D2495" s="184" t="s">
        <v>72</v>
      </c>
      <c r="E2495" s="196" t="s">
        <v>2278</v>
      </c>
      <c r="F2495" s="196" t="s">
        <v>2279</v>
      </c>
      <c r="G2495" s="183"/>
      <c r="H2495" s="183"/>
      <c r="I2495" s="186"/>
      <c r="J2495" s="197">
        <f>BK2495</f>
        <v>0</v>
      </c>
      <c r="K2495" s="183"/>
      <c r="L2495" s="188"/>
      <c r="M2495" s="189"/>
      <c r="N2495" s="190"/>
      <c r="O2495" s="190"/>
      <c r="P2495" s="191">
        <f>SUM(P2496:P2516)</f>
        <v>0</v>
      </c>
      <c r="Q2495" s="190"/>
      <c r="R2495" s="191">
        <f>SUM(R2496:R2516)</f>
        <v>0</v>
      </c>
      <c r="S2495" s="190"/>
      <c r="T2495" s="192">
        <f>SUM(T2496:T2516)</f>
        <v>0</v>
      </c>
      <c r="AR2495" s="193" t="s">
        <v>187</v>
      </c>
      <c r="AT2495" s="194" t="s">
        <v>72</v>
      </c>
      <c r="AU2495" s="194" t="s">
        <v>78</v>
      </c>
      <c r="AY2495" s="193" t="s">
        <v>141</v>
      </c>
      <c r="BK2495" s="195">
        <f>SUM(BK2496:BK2516)</f>
        <v>0</v>
      </c>
    </row>
    <row r="2496" s="1" customFormat="1" ht="14.4" customHeight="1">
      <c r="B2496" s="37"/>
      <c r="C2496" s="198" t="s">
        <v>2280</v>
      </c>
      <c r="D2496" s="198" t="s">
        <v>143</v>
      </c>
      <c r="E2496" s="199" t="s">
        <v>2281</v>
      </c>
      <c r="F2496" s="200" t="s">
        <v>2282</v>
      </c>
      <c r="G2496" s="201" t="s">
        <v>2283</v>
      </c>
      <c r="H2496" s="202">
        <v>52495.199999999997</v>
      </c>
      <c r="I2496" s="203"/>
      <c r="J2496" s="204">
        <f>ROUND(I2496*H2496,2)</f>
        <v>0</v>
      </c>
      <c r="K2496" s="200" t="s">
        <v>147</v>
      </c>
      <c r="L2496" s="42"/>
      <c r="M2496" s="205" t="s">
        <v>1</v>
      </c>
      <c r="N2496" s="206" t="s">
        <v>44</v>
      </c>
      <c r="O2496" s="78"/>
      <c r="P2496" s="207">
        <f>O2496*H2496</f>
        <v>0</v>
      </c>
      <c r="Q2496" s="207">
        <v>0</v>
      </c>
      <c r="R2496" s="207">
        <f>Q2496*H2496</f>
        <v>0</v>
      </c>
      <c r="S2496" s="207">
        <v>0</v>
      </c>
      <c r="T2496" s="208">
        <f>S2496*H2496</f>
        <v>0</v>
      </c>
      <c r="AR2496" s="16" t="s">
        <v>2270</v>
      </c>
      <c r="AT2496" s="16" t="s">
        <v>143</v>
      </c>
      <c r="AU2496" s="16" t="s">
        <v>80</v>
      </c>
      <c r="AY2496" s="16" t="s">
        <v>141</v>
      </c>
      <c r="BE2496" s="209">
        <f>IF(N2496="základní",J2496,0)</f>
        <v>0</v>
      </c>
      <c r="BF2496" s="209">
        <f>IF(N2496="snížená",J2496,0)</f>
        <v>0</v>
      </c>
      <c r="BG2496" s="209">
        <f>IF(N2496="zákl. přenesená",J2496,0)</f>
        <v>0</v>
      </c>
      <c r="BH2496" s="209">
        <f>IF(N2496="sníž. přenesená",J2496,0)</f>
        <v>0</v>
      </c>
      <c r="BI2496" s="209">
        <f>IF(N2496="nulová",J2496,0)</f>
        <v>0</v>
      </c>
      <c r="BJ2496" s="16" t="s">
        <v>78</v>
      </c>
      <c r="BK2496" s="209">
        <f>ROUND(I2496*H2496,2)</f>
        <v>0</v>
      </c>
      <c r="BL2496" s="16" t="s">
        <v>2270</v>
      </c>
      <c r="BM2496" s="16" t="s">
        <v>2284</v>
      </c>
    </row>
    <row r="2497" s="11" customFormat="1">
      <c r="B2497" s="210"/>
      <c r="C2497" s="211"/>
      <c r="D2497" s="212" t="s">
        <v>150</v>
      </c>
      <c r="E2497" s="213" t="s">
        <v>1</v>
      </c>
      <c r="F2497" s="214" t="s">
        <v>2285</v>
      </c>
      <c r="G2497" s="211"/>
      <c r="H2497" s="213" t="s">
        <v>1</v>
      </c>
      <c r="I2497" s="215"/>
      <c r="J2497" s="211"/>
      <c r="K2497" s="211"/>
      <c r="L2497" s="216"/>
      <c r="M2497" s="217"/>
      <c r="N2497" s="218"/>
      <c r="O2497" s="218"/>
      <c r="P2497" s="218"/>
      <c r="Q2497" s="218"/>
      <c r="R2497" s="218"/>
      <c r="S2497" s="218"/>
      <c r="T2497" s="219"/>
      <c r="AT2497" s="220" t="s">
        <v>150</v>
      </c>
      <c r="AU2497" s="220" t="s">
        <v>80</v>
      </c>
      <c r="AV2497" s="11" t="s">
        <v>78</v>
      </c>
      <c r="AW2497" s="11" t="s">
        <v>35</v>
      </c>
      <c r="AX2497" s="11" t="s">
        <v>73</v>
      </c>
      <c r="AY2497" s="220" t="s">
        <v>141</v>
      </c>
    </row>
    <row r="2498" s="11" customFormat="1">
      <c r="B2498" s="210"/>
      <c r="C2498" s="211"/>
      <c r="D2498" s="212" t="s">
        <v>150</v>
      </c>
      <c r="E2498" s="213" t="s">
        <v>1</v>
      </c>
      <c r="F2498" s="214" t="s">
        <v>2286</v>
      </c>
      <c r="G2498" s="211"/>
      <c r="H2498" s="213" t="s">
        <v>1</v>
      </c>
      <c r="I2498" s="215"/>
      <c r="J2498" s="211"/>
      <c r="K2498" s="211"/>
      <c r="L2498" s="216"/>
      <c r="M2498" s="217"/>
      <c r="N2498" s="218"/>
      <c r="O2498" s="218"/>
      <c r="P2498" s="218"/>
      <c r="Q2498" s="218"/>
      <c r="R2498" s="218"/>
      <c r="S2498" s="218"/>
      <c r="T2498" s="219"/>
      <c r="AT2498" s="220" t="s">
        <v>150</v>
      </c>
      <c r="AU2498" s="220" t="s">
        <v>80</v>
      </c>
      <c r="AV2498" s="11" t="s">
        <v>78</v>
      </c>
      <c r="AW2498" s="11" t="s">
        <v>35</v>
      </c>
      <c r="AX2498" s="11" t="s">
        <v>73</v>
      </c>
      <c r="AY2498" s="220" t="s">
        <v>141</v>
      </c>
    </row>
    <row r="2499" s="12" customFormat="1">
      <c r="B2499" s="221"/>
      <c r="C2499" s="222"/>
      <c r="D2499" s="212" t="s">
        <v>150</v>
      </c>
      <c r="E2499" s="223" t="s">
        <v>1</v>
      </c>
      <c r="F2499" s="224" t="s">
        <v>2287</v>
      </c>
      <c r="G2499" s="222"/>
      <c r="H2499" s="225">
        <v>15600</v>
      </c>
      <c r="I2499" s="226"/>
      <c r="J2499" s="222"/>
      <c r="K2499" s="222"/>
      <c r="L2499" s="227"/>
      <c r="M2499" s="228"/>
      <c r="N2499" s="229"/>
      <c r="O2499" s="229"/>
      <c r="P2499" s="229"/>
      <c r="Q2499" s="229"/>
      <c r="R2499" s="229"/>
      <c r="S2499" s="229"/>
      <c r="T2499" s="230"/>
      <c r="AT2499" s="231" t="s">
        <v>150</v>
      </c>
      <c r="AU2499" s="231" t="s">
        <v>80</v>
      </c>
      <c r="AV2499" s="12" t="s">
        <v>80</v>
      </c>
      <c r="AW2499" s="12" t="s">
        <v>35</v>
      </c>
      <c r="AX2499" s="12" t="s">
        <v>73</v>
      </c>
      <c r="AY2499" s="231" t="s">
        <v>141</v>
      </c>
    </row>
    <row r="2500" s="12" customFormat="1">
      <c r="B2500" s="221"/>
      <c r="C2500" s="222"/>
      <c r="D2500" s="212" t="s">
        <v>150</v>
      </c>
      <c r="E2500" s="223" t="s">
        <v>1</v>
      </c>
      <c r="F2500" s="224" t="s">
        <v>2288</v>
      </c>
      <c r="G2500" s="222"/>
      <c r="H2500" s="225">
        <v>4800</v>
      </c>
      <c r="I2500" s="226"/>
      <c r="J2500" s="222"/>
      <c r="K2500" s="222"/>
      <c r="L2500" s="227"/>
      <c r="M2500" s="228"/>
      <c r="N2500" s="229"/>
      <c r="O2500" s="229"/>
      <c r="P2500" s="229"/>
      <c r="Q2500" s="229"/>
      <c r="R2500" s="229"/>
      <c r="S2500" s="229"/>
      <c r="T2500" s="230"/>
      <c r="AT2500" s="231" t="s">
        <v>150</v>
      </c>
      <c r="AU2500" s="231" t="s">
        <v>80</v>
      </c>
      <c r="AV2500" s="12" t="s">
        <v>80</v>
      </c>
      <c r="AW2500" s="12" t="s">
        <v>35</v>
      </c>
      <c r="AX2500" s="12" t="s">
        <v>73</v>
      </c>
      <c r="AY2500" s="231" t="s">
        <v>141</v>
      </c>
    </row>
    <row r="2501" s="11" customFormat="1">
      <c r="B2501" s="210"/>
      <c r="C2501" s="211"/>
      <c r="D2501" s="212" t="s">
        <v>150</v>
      </c>
      <c r="E2501" s="213" t="s">
        <v>1</v>
      </c>
      <c r="F2501" s="214" t="s">
        <v>2289</v>
      </c>
      <c r="G2501" s="211"/>
      <c r="H2501" s="213" t="s">
        <v>1</v>
      </c>
      <c r="I2501" s="215"/>
      <c r="J2501" s="211"/>
      <c r="K2501" s="211"/>
      <c r="L2501" s="216"/>
      <c r="M2501" s="217"/>
      <c r="N2501" s="218"/>
      <c r="O2501" s="218"/>
      <c r="P2501" s="218"/>
      <c r="Q2501" s="218"/>
      <c r="R2501" s="218"/>
      <c r="S2501" s="218"/>
      <c r="T2501" s="219"/>
      <c r="AT2501" s="220" t="s">
        <v>150</v>
      </c>
      <c r="AU2501" s="220" t="s">
        <v>80</v>
      </c>
      <c r="AV2501" s="11" t="s">
        <v>78</v>
      </c>
      <c r="AW2501" s="11" t="s">
        <v>35</v>
      </c>
      <c r="AX2501" s="11" t="s">
        <v>73</v>
      </c>
      <c r="AY2501" s="220" t="s">
        <v>141</v>
      </c>
    </row>
    <row r="2502" s="12" customFormat="1">
      <c r="B2502" s="221"/>
      <c r="C2502" s="222"/>
      <c r="D2502" s="212" t="s">
        <v>150</v>
      </c>
      <c r="E2502" s="223" t="s">
        <v>1</v>
      </c>
      <c r="F2502" s="224" t="s">
        <v>2287</v>
      </c>
      <c r="G2502" s="222"/>
      <c r="H2502" s="225">
        <v>15600</v>
      </c>
      <c r="I2502" s="226"/>
      <c r="J2502" s="222"/>
      <c r="K2502" s="222"/>
      <c r="L2502" s="227"/>
      <c r="M2502" s="228"/>
      <c r="N2502" s="229"/>
      <c r="O2502" s="229"/>
      <c r="P2502" s="229"/>
      <c r="Q2502" s="229"/>
      <c r="R2502" s="229"/>
      <c r="S2502" s="229"/>
      <c r="T2502" s="230"/>
      <c r="AT2502" s="231" t="s">
        <v>150</v>
      </c>
      <c r="AU2502" s="231" t="s">
        <v>80</v>
      </c>
      <c r="AV2502" s="12" t="s">
        <v>80</v>
      </c>
      <c r="AW2502" s="12" t="s">
        <v>35</v>
      </c>
      <c r="AX2502" s="12" t="s">
        <v>73</v>
      </c>
      <c r="AY2502" s="231" t="s">
        <v>141</v>
      </c>
    </row>
    <row r="2503" s="12" customFormat="1">
      <c r="B2503" s="221"/>
      <c r="C2503" s="222"/>
      <c r="D2503" s="212" t="s">
        <v>150</v>
      </c>
      <c r="E2503" s="223" t="s">
        <v>1</v>
      </c>
      <c r="F2503" s="224" t="s">
        <v>2288</v>
      </c>
      <c r="G2503" s="222"/>
      <c r="H2503" s="225">
        <v>4800</v>
      </c>
      <c r="I2503" s="226"/>
      <c r="J2503" s="222"/>
      <c r="K2503" s="222"/>
      <c r="L2503" s="227"/>
      <c r="M2503" s="228"/>
      <c r="N2503" s="229"/>
      <c r="O2503" s="229"/>
      <c r="P2503" s="229"/>
      <c r="Q2503" s="229"/>
      <c r="R2503" s="229"/>
      <c r="S2503" s="229"/>
      <c r="T2503" s="230"/>
      <c r="AT2503" s="231" t="s">
        <v>150</v>
      </c>
      <c r="AU2503" s="231" t="s">
        <v>80</v>
      </c>
      <c r="AV2503" s="12" t="s">
        <v>80</v>
      </c>
      <c r="AW2503" s="12" t="s">
        <v>35</v>
      </c>
      <c r="AX2503" s="12" t="s">
        <v>73</v>
      </c>
      <c r="AY2503" s="231" t="s">
        <v>141</v>
      </c>
    </row>
    <row r="2504" s="11" customFormat="1">
      <c r="B2504" s="210"/>
      <c r="C2504" s="211"/>
      <c r="D2504" s="212" t="s">
        <v>150</v>
      </c>
      <c r="E2504" s="213" t="s">
        <v>1</v>
      </c>
      <c r="F2504" s="214" t="s">
        <v>2290</v>
      </c>
      <c r="G2504" s="211"/>
      <c r="H2504" s="213" t="s">
        <v>1</v>
      </c>
      <c r="I2504" s="215"/>
      <c r="J2504" s="211"/>
      <c r="K2504" s="211"/>
      <c r="L2504" s="216"/>
      <c r="M2504" s="217"/>
      <c r="N2504" s="218"/>
      <c r="O2504" s="218"/>
      <c r="P2504" s="218"/>
      <c r="Q2504" s="218"/>
      <c r="R2504" s="218"/>
      <c r="S2504" s="218"/>
      <c r="T2504" s="219"/>
      <c r="AT2504" s="220" t="s">
        <v>150</v>
      </c>
      <c r="AU2504" s="220" t="s">
        <v>80</v>
      </c>
      <c r="AV2504" s="11" t="s">
        <v>78</v>
      </c>
      <c r="AW2504" s="11" t="s">
        <v>35</v>
      </c>
      <c r="AX2504" s="11" t="s">
        <v>73</v>
      </c>
      <c r="AY2504" s="220" t="s">
        <v>141</v>
      </c>
    </row>
    <row r="2505" s="12" customFormat="1">
      <c r="B2505" s="221"/>
      <c r="C2505" s="222"/>
      <c r="D2505" s="212" t="s">
        <v>150</v>
      </c>
      <c r="E2505" s="223" t="s">
        <v>1</v>
      </c>
      <c r="F2505" s="224" t="s">
        <v>2291</v>
      </c>
      <c r="G2505" s="222"/>
      <c r="H2505" s="225">
        <v>11695.200000000001</v>
      </c>
      <c r="I2505" s="226"/>
      <c r="J2505" s="222"/>
      <c r="K2505" s="222"/>
      <c r="L2505" s="227"/>
      <c r="M2505" s="228"/>
      <c r="N2505" s="229"/>
      <c r="O2505" s="229"/>
      <c r="P2505" s="229"/>
      <c r="Q2505" s="229"/>
      <c r="R2505" s="229"/>
      <c r="S2505" s="229"/>
      <c r="T2505" s="230"/>
      <c r="AT2505" s="231" t="s">
        <v>150</v>
      </c>
      <c r="AU2505" s="231" t="s">
        <v>80</v>
      </c>
      <c r="AV2505" s="12" t="s">
        <v>80</v>
      </c>
      <c r="AW2505" s="12" t="s">
        <v>35</v>
      </c>
      <c r="AX2505" s="12" t="s">
        <v>73</v>
      </c>
      <c r="AY2505" s="231" t="s">
        <v>141</v>
      </c>
    </row>
    <row r="2506" s="13" customFormat="1">
      <c r="B2506" s="232"/>
      <c r="C2506" s="233"/>
      <c r="D2506" s="212" t="s">
        <v>150</v>
      </c>
      <c r="E2506" s="234" t="s">
        <v>1</v>
      </c>
      <c r="F2506" s="235" t="s">
        <v>155</v>
      </c>
      <c r="G2506" s="233"/>
      <c r="H2506" s="236">
        <v>52495.199999999997</v>
      </c>
      <c r="I2506" s="237"/>
      <c r="J2506" s="233"/>
      <c r="K2506" s="233"/>
      <c r="L2506" s="238"/>
      <c r="M2506" s="239"/>
      <c r="N2506" s="240"/>
      <c r="O2506" s="240"/>
      <c r="P2506" s="240"/>
      <c r="Q2506" s="240"/>
      <c r="R2506" s="240"/>
      <c r="S2506" s="240"/>
      <c r="T2506" s="241"/>
      <c r="AT2506" s="242" t="s">
        <v>150</v>
      </c>
      <c r="AU2506" s="242" t="s">
        <v>80</v>
      </c>
      <c r="AV2506" s="13" t="s">
        <v>148</v>
      </c>
      <c r="AW2506" s="13" t="s">
        <v>35</v>
      </c>
      <c r="AX2506" s="13" t="s">
        <v>78</v>
      </c>
      <c r="AY2506" s="242" t="s">
        <v>141</v>
      </c>
    </row>
    <row r="2507" s="1" customFormat="1" ht="14.4" customHeight="1">
      <c r="B2507" s="37"/>
      <c r="C2507" s="198" t="s">
        <v>2292</v>
      </c>
      <c r="D2507" s="198" t="s">
        <v>143</v>
      </c>
      <c r="E2507" s="199" t="s">
        <v>2293</v>
      </c>
      <c r="F2507" s="200" t="s">
        <v>2294</v>
      </c>
      <c r="G2507" s="201" t="s">
        <v>2283</v>
      </c>
      <c r="H2507" s="202">
        <v>25956</v>
      </c>
      <c r="I2507" s="203"/>
      <c r="J2507" s="204">
        <f>ROUND(I2507*H2507,2)</f>
        <v>0</v>
      </c>
      <c r="K2507" s="200" t="s">
        <v>147</v>
      </c>
      <c r="L2507" s="42"/>
      <c r="M2507" s="205" t="s">
        <v>1</v>
      </c>
      <c r="N2507" s="206" t="s">
        <v>44</v>
      </c>
      <c r="O2507" s="78"/>
      <c r="P2507" s="207">
        <f>O2507*H2507</f>
        <v>0</v>
      </c>
      <c r="Q2507" s="207">
        <v>0</v>
      </c>
      <c r="R2507" s="207">
        <f>Q2507*H2507</f>
        <v>0</v>
      </c>
      <c r="S2507" s="207">
        <v>0</v>
      </c>
      <c r="T2507" s="208">
        <f>S2507*H2507</f>
        <v>0</v>
      </c>
      <c r="AR2507" s="16" t="s">
        <v>2270</v>
      </c>
      <c r="AT2507" s="16" t="s">
        <v>143</v>
      </c>
      <c r="AU2507" s="16" t="s">
        <v>80</v>
      </c>
      <c r="AY2507" s="16" t="s">
        <v>141</v>
      </c>
      <c r="BE2507" s="209">
        <f>IF(N2507="základní",J2507,0)</f>
        <v>0</v>
      </c>
      <c r="BF2507" s="209">
        <f>IF(N2507="snížená",J2507,0)</f>
        <v>0</v>
      </c>
      <c r="BG2507" s="209">
        <f>IF(N2507="zákl. přenesená",J2507,0)</f>
        <v>0</v>
      </c>
      <c r="BH2507" s="209">
        <f>IF(N2507="sníž. přenesená",J2507,0)</f>
        <v>0</v>
      </c>
      <c r="BI2507" s="209">
        <f>IF(N2507="nulová",J2507,0)</f>
        <v>0</v>
      </c>
      <c r="BJ2507" s="16" t="s">
        <v>78</v>
      </c>
      <c r="BK2507" s="209">
        <f>ROUND(I2507*H2507,2)</f>
        <v>0</v>
      </c>
      <c r="BL2507" s="16" t="s">
        <v>2270</v>
      </c>
      <c r="BM2507" s="16" t="s">
        <v>2295</v>
      </c>
    </row>
    <row r="2508" s="11" customFormat="1">
      <c r="B2508" s="210"/>
      <c r="C2508" s="211"/>
      <c r="D2508" s="212" t="s">
        <v>150</v>
      </c>
      <c r="E2508" s="213" t="s">
        <v>1</v>
      </c>
      <c r="F2508" s="214" t="s">
        <v>2296</v>
      </c>
      <c r="G2508" s="211"/>
      <c r="H2508" s="213" t="s">
        <v>1</v>
      </c>
      <c r="I2508" s="215"/>
      <c r="J2508" s="211"/>
      <c r="K2508" s="211"/>
      <c r="L2508" s="216"/>
      <c r="M2508" s="217"/>
      <c r="N2508" s="218"/>
      <c r="O2508" s="218"/>
      <c r="P2508" s="218"/>
      <c r="Q2508" s="218"/>
      <c r="R2508" s="218"/>
      <c r="S2508" s="218"/>
      <c r="T2508" s="219"/>
      <c r="AT2508" s="220" t="s">
        <v>150</v>
      </c>
      <c r="AU2508" s="220" t="s">
        <v>80</v>
      </c>
      <c r="AV2508" s="11" t="s">
        <v>78</v>
      </c>
      <c r="AW2508" s="11" t="s">
        <v>35</v>
      </c>
      <c r="AX2508" s="11" t="s">
        <v>73</v>
      </c>
      <c r="AY2508" s="220" t="s">
        <v>141</v>
      </c>
    </row>
    <row r="2509" s="11" customFormat="1">
      <c r="B2509" s="210"/>
      <c r="C2509" s="211"/>
      <c r="D2509" s="212" t="s">
        <v>150</v>
      </c>
      <c r="E2509" s="213" t="s">
        <v>1</v>
      </c>
      <c r="F2509" s="214" t="s">
        <v>2297</v>
      </c>
      <c r="G2509" s="211"/>
      <c r="H2509" s="213" t="s">
        <v>1</v>
      </c>
      <c r="I2509" s="215"/>
      <c r="J2509" s="211"/>
      <c r="K2509" s="211"/>
      <c r="L2509" s="216"/>
      <c r="M2509" s="217"/>
      <c r="N2509" s="218"/>
      <c r="O2509" s="218"/>
      <c r="P2509" s="218"/>
      <c r="Q2509" s="218"/>
      <c r="R2509" s="218"/>
      <c r="S2509" s="218"/>
      <c r="T2509" s="219"/>
      <c r="AT2509" s="220" t="s">
        <v>150</v>
      </c>
      <c r="AU2509" s="220" t="s">
        <v>80</v>
      </c>
      <c r="AV2509" s="11" t="s">
        <v>78</v>
      </c>
      <c r="AW2509" s="11" t="s">
        <v>35</v>
      </c>
      <c r="AX2509" s="11" t="s">
        <v>73</v>
      </c>
      <c r="AY2509" s="220" t="s">
        <v>141</v>
      </c>
    </row>
    <row r="2510" s="11" customFormat="1">
      <c r="B2510" s="210"/>
      <c r="C2510" s="211"/>
      <c r="D2510" s="212" t="s">
        <v>150</v>
      </c>
      <c r="E2510" s="213" t="s">
        <v>1</v>
      </c>
      <c r="F2510" s="214" t="s">
        <v>2298</v>
      </c>
      <c r="G2510" s="211"/>
      <c r="H2510" s="213" t="s">
        <v>1</v>
      </c>
      <c r="I2510" s="215"/>
      <c r="J2510" s="211"/>
      <c r="K2510" s="211"/>
      <c r="L2510" s="216"/>
      <c r="M2510" s="217"/>
      <c r="N2510" s="218"/>
      <c r="O2510" s="218"/>
      <c r="P2510" s="218"/>
      <c r="Q2510" s="218"/>
      <c r="R2510" s="218"/>
      <c r="S2510" s="218"/>
      <c r="T2510" s="219"/>
      <c r="AT2510" s="220" t="s">
        <v>150</v>
      </c>
      <c r="AU2510" s="220" t="s">
        <v>80</v>
      </c>
      <c r="AV2510" s="11" t="s">
        <v>78</v>
      </c>
      <c r="AW2510" s="11" t="s">
        <v>35</v>
      </c>
      <c r="AX2510" s="11" t="s">
        <v>73</v>
      </c>
      <c r="AY2510" s="220" t="s">
        <v>141</v>
      </c>
    </row>
    <row r="2511" s="12" customFormat="1">
      <c r="B2511" s="221"/>
      <c r="C2511" s="222"/>
      <c r="D2511" s="212" t="s">
        <v>150</v>
      </c>
      <c r="E2511" s="223" t="s">
        <v>1</v>
      </c>
      <c r="F2511" s="224" t="s">
        <v>2299</v>
      </c>
      <c r="G2511" s="222"/>
      <c r="H2511" s="225">
        <v>25956</v>
      </c>
      <c r="I2511" s="226"/>
      <c r="J2511" s="222"/>
      <c r="K2511" s="222"/>
      <c r="L2511" s="227"/>
      <c r="M2511" s="228"/>
      <c r="N2511" s="229"/>
      <c r="O2511" s="229"/>
      <c r="P2511" s="229"/>
      <c r="Q2511" s="229"/>
      <c r="R2511" s="229"/>
      <c r="S2511" s="229"/>
      <c r="T2511" s="230"/>
      <c r="AT2511" s="231" t="s">
        <v>150</v>
      </c>
      <c r="AU2511" s="231" t="s">
        <v>80</v>
      </c>
      <c r="AV2511" s="12" t="s">
        <v>80</v>
      </c>
      <c r="AW2511" s="12" t="s">
        <v>35</v>
      </c>
      <c r="AX2511" s="12" t="s">
        <v>78</v>
      </c>
      <c r="AY2511" s="231" t="s">
        <v>141</v>
      </c>
    </row>
    <row r="2512" s="1" customFormat="1" ht="14.4" customHeight="1">
      <c r="B2512" s="37"/>
      <c r="C2512" s="198" t="s">
        <v>2300</v>
      </c>
      <c r="D2512" s="198" t="s">
        <v>143</v>
      </c>
      <c r="E2512" s="199" t="s">
        <v>2301</v>
      </c>
      <c r="F2512" s="200" t="s">
        <v>2302</v>
      </c>
      <c r="G2512" s="201" t="s">
        <v>891</v>
      </c>
      <c r="H2512" s="202">
        <v>20</v>
      </c>
      <c r="I2512" s="203"/>
      <c r="J2512" s="204">
        <f>ROUND(I2512*H2512,2)</f>
        <v>0</v>
      </c>
      <c r="K2512" s="200" t="s">
        <v>147</v>
      </c>
      <c r="L2512" s="42"/>
      <c r="M2512" s="205" t="s">
        <v>1</v>
      </c>
      <c r="N2512" s="206" t="s">
        <v>44</v>
      </c>
      <c r="O2512" s="78"/>
      <c r="P2512" s="207">
        <f>O2512*H2512</f>
        <v>0</v>
      </c>
      <c r="Q2512" s="207">
        <v>0</v>
      </c>
      <c r="R2512" s="207">
        <f>Q2512*H2512</f>
        <v>0</v>
      </c>
      <c r="S2512" s="207">
        <v>0</v>
      </c>
      <c r="T2512" s="208">
        <f>S2512*H2512</f>
        <v>0</v>
      </c>
      <c r="AR2512" s="16" t="s">
        <v>2270</v>
      </c>
      <c r="AT2512" s="16" t="s">
        <v>143</v>
      </c>
      <c r="AU2512" s="16" t="s">
        <v>80</v>
      </c>
      <c r="AY2512" s="16" t="s">
        <v>141</v>
      </c>
      <c r="BE2512" s="209">
        <f>IF(N2512="základní",J2512,0)</f>
        <v>0</v>
      </c>
      <c r="BF2512" s="209">
        <f>IF(N2512="snížená",J2512,0)</f>
        <v>0</v>
      </c>
      <c r="BG2512" s="209">
        <f>IF(N2512="zákl. přenesená",J2512,0)</f>
        <v>0</v>
      </c>
      <c r="BH2512" s="209">
        <f>IF(N2512="sníž. přenesená",J2512,0)</f>
        <v>0</v>
      </c>
      <c r="BI2512" s="209">
        <f>IF(N2512="nulová",J2512,0)</f>
        <v>0</v>
      </c>
      <c r="BJ2512" s="16" t="s">
        <v>78</v>
      </c>
      <c r="BK2512" s="209">
        <f>ROUND(I2512*H2512,2)</f>
        <v>0</v>
      </c>
      <c r="BL2512" s="16" t="s">
        <v>2270</v>
      </c>
      <c r="BM2512" s="16" t="s">
        <v>2303</v>
      </c>
    </row>
    <row r="2513" s="11" customFormat="1">
      <c r="B2513" s="210"/>
      <c r="C2513" s="211"/>
      <c r="D2513" s="212" t="s">
        <v>150</v>
      </c>
      <c r="E2513" s="213" t="s">
        <v>1</v>
      </c>
      <c r="F2513" s="214" t="s">
        <v>361</v>
      </c>
      <c r="G2513" s="211"/>
      <c r="H2513" s="213" t="s">
        <v>1</v>
      </c>
      <c r="I2513" s="215"/>
      <c r="J2513" s="211"/>
      <c r="K2513" s="211"/>
      <c r="L2513" s="216"/>
      <c r="M2513" s="217"/>
      <c r="N2513" s="218"/>
      <c r="O2513" s="218"/>
      <c r="P2513" s="218"/>
      <c r="Q2513" s="218"/>
      <c r="R2513" s="218"/>
      <c r="S2513" s="218"/>
      <c r="T2513" s="219"/>
      <c r="AT2513" s="220" t="s">
        <v>150</v>
      </c>
      <c r="AU2513" s="220" t="s">
        <v>80</v>
      </c>
      <c r="AV2513" s="11" t="s">
        <v>78</v>
      </c>
      <c r="AW2513" s="11" t="s">
        <v>35</v>
      </c>
      <c r="AX2513" s="11" t="s">
        <v>73</v>
      </c>
      <c r="AY2513" s="220" t="s">
        <v>141</v>
      </c>
    </row>
    <row r="2514" s="11" customFormat="1">
      <c r="B2514" s="210"/>
      <c r="C2514" s="211"/>
      <c r="D2514" s="212" t="s">
        <v>150</v>
      </c>
      <c r="E2514" s="213" t="s">
        <v>1</v>
      </c>
      <c r="F2514" s="214" t="s">
        <v>362</v>
      </c>
      <c r="G2514" s="211"/>
      <c r="H2514" s="213" t="s">
        <v>1</v>
      </c>
      <c r="I2514" s="215"/>
      <c r="J2514" s="211"/>
      <c r="K2514" s="211"/>
      <c r="L2514" s="216"/>
      <c r="M2514" s="217"/>
      <c r="N2514" s="218"/>
      <c r="O2514" s="218"/>
      <c r="P2514" s="218"/>
      <c r="Q2514" s="218"/>
      <c r="R2514" s="218"/>
      <c r="S2514" s="218"/>
      <c r="T2514" s="219"/>
      <c r="AT2514" s="220" t="s">
        <v>150</v>
      </c>
      <c r="AU2514" s="220" t="s">
        <v>80</v>
      </c>
      <c r="AV2514" s="11" t="s">
        <v>78</v>
      </c>
      <c r="AW2514" s="11" t="s">
        <v>35</v>
      </c>
      <c r="AX2514" s="11" t="s">
        <v>73</v>
      </c>
      <c r="AY2514" s="220" t="s">
        <v>141</v>
      </c>
    </row>
    <row r="2515" s="11" customFormat="1">
      <c r="B2515" s="210"/>
      <c r="C2515" s="211"/>
      <c r="D2515" s="212" t="s">
        <v>150</v>
      </c>
      <c r="E2515" s="213" t="s">
        <v>1</v>
      </c>
      <c r="F2515" s="214" t="s">
        <v>337</v>
      </c>
      <c r="G2515" s="211"/>
      <c r="H2515" s="213" t="s">
        <v>1</v>
      </c>
      <c r="I2515" s="215"/>
      <c r="J2515" s="211"/>
      <c r="K2515" s="211"/>
      <c r="L2515" s="216"/>
      <c r="M2515" s="217"/>
      <c r="N2515" s="218"/>
      <c r="O2515" s="218"/>
      <c r="P2515" s="218"/>
      <c r="Q2515" s="218"/>
      <c r="R2515" s="218"/>
      <c r="S2515" s="218"/>
      <c r="T2515" s="219"/>
      <c r="AT2515" s="220" t="s">
        <v>150</v>
      </c>
      <c r="AU2515" s="220" t="s">
        <v>80</v>
      </c>
      <c r="AV2515" s="11" t="s">
        <v>78</v>
      </c>
      <c r="AW2515" s="11" t="s">
        <v>35</v>
      </c>
      <c r="AX2515" s="11" t="s">
        <v>73</v>
      </c>
      <c r="AY2515" s="220" t="s">
        <v>141</v>
      </c>
    </row>
    <row r="2516" s="12" customFormat="1">
      <c r="B2516" s="221"/>
      <c r="C2516" s="222"/>
      <c r="D2516" s="212" t="s">
        <v>150</v>
      </c>
      <c r="E2516" s="223" t="s">
        <v>1</v>
      </c>
      <c r="F2516" s="224" t="s">
        <v>2304</v>
      </c>
      <c r="G2516" s="222"/>
      <c r="H2516" s="225">
        <v>20</v>
      </c>
      <c r="I2516" s="226"/>
      <c r="J2516" s="222"/>
      <c r="K2516" s="222"/>
      <c r="L2516" s="227"/>
      <c r="M2516" s="228"/>
      <c r="N2516" s="229"/>
      <c r="O2516" s="229"/>
      <c r="P2516" s="229"/>
      <c r="Q2516" s="229"/>
      <c r="R2516" s="229"/>
      <c r="S2516" s="229"/>
      <c r="T2516" s="230"/>
      <c r="AT2516" s="231" t="s">
        <v>150</v>
      </c>
      <c r="AU2516" s="231" t="s">
        <v>80</v>
      </c>
      <c r="AV2516" s="12" t="s">
        <v>80</v>
      </c>
      <c r="AW2516" s="12" t="s">
        <v>35</v>
      </c>
      <c r="AX2516" s="12" t="s">
        <v>78</v>
      </c>
      <c r="AY2516" s="231" t="s">
        <v>141</v>
      </c>
    </row>
    <row r="2517" s="10" customFormat="1" ht="22.8" customHeight="1">
      <c r="B2517" s="182"/>
      <c r="C2517" s="183"/>
      <c r="D2517" s="184" t="s">
        <v>72</v>
      </c>
      <c r="E2517" s="196" t="s">
        <v>2305</v>
      </c>
      <c r="F2517" s="196" t="s">
        <v>2306</v>
      </c>
      <c r="G2517" s="183"/>
      <c r="H2517" s="183"/>
      <c r="I2517" s="186"/>
      <c r="J2517" s="197">
        <f>BK2517</f>
        <v>0</v>
      </c>
      <c r="K2517" s="183"/>
      <c r="L2517" s="188"/>
      <c r="M2517" s="189"/>
      <c r="N2517" s="190"/>
      <c r="O2517" s="190"/>
      <c r="P2517" s="191">
        <f>SUM(P2518:P2529)</f>
        <v>0</v>
      </c>
      <c r="Q2517" s="190"/>
      <c r="R2517" s="191">
        <f>SUM(R2518:R2529)</f>
        <v>0</v>
      </c>
      <c r="S2517" s="190"/>
      <c r="T2517" s="192">
        <f>SUM(T2518:T2529)</f>
        <v>0</v>
      </c>
      <c r="AR2517" s="193" t="s">
        <v>187</v>
      </c>
      <c r="AT2517" s="194" t="s">
        <v>72</v>
      </c>
      <c r="AU2517" s="194" t="s">
        <v>78</v>
      </c>
      <c r="AY2517" s="193" t="s">
        <v>141</v>
      </c>
      <c r="BK2517" s="195">
        <f>SUM(BK2518:BK2529)</f>
        <v>0</v>
      </c>
    </row>
    <row r="2518" s="1" customFormat="1" ht="14.4" customHeight="1">
      <c r="B2518" s="37"/>
      <c r="C2518" s="198" t="s">
        <v>2307</v>
      </c>
      <c r="D2518" s="198" t="s">
        <v>143</v>
      </c>
      <c r="E2518" s="199" t="s">
        <v>2308</v>
      </c>
      <c r="F2518" s="200" t="s">
        <v>2306</v>
      </c>
      <c r="G2518" s="201" t="s">
        <v>549</v>
      </c>
      <c r="H2518" s="202">
        <v>1</v>
      </c>
      <c r="I2518" s="203"/>
      <c r="J2518" s="204">
        <f>ROUND(I2518*H2518,2)</f>
        <v>0</v>
      </c>
      <c r="K2518" s="200" t="s">
        <v>147</v>
      </c>
      <c r="L2518" s="42"/>
      <c r="M2518" s="205" t="s">
        <v>1</v>
      </c>
      <c r="N2518" s="206" t="s">
        <v>44</v>
      </c>
      <c r="O2518" s="78"/>
      <c r="P2518" s="207">
        <f>O2518*H2518</f>
        <v>0</v>
      </c>
      <c r="Q2518" s="207">
        <v>0</v>
      </c>
      <c r="R2518" s="207">
        <f>Q2518*H2518</f>
        <v>0</v>
      </c>
      <c r="S2518" s="207">
        <v>0</v>
      </c>
      <c r="T2518" s="208">
        <f>S2518*H2518</f>
        <v>0</v>
      </c>
      <c r="AR2518" s="16" t="s">
        <v>2270</v>
      </c>
      <c r="AT2518" s="16" t="s">
        <v>143</v>
      </c>
      <c r="AU2518" s="16" t="s">
        <v>80</v>
      </c>
      <c r="AY2518" s="16" t="s">
        <v>141</v>
      </c>
      <c r="BE2518" s="209">
        <f>IF(N2518="základní",J2518,0)</f>
        <v>0</v>
      </c>
      <c r="BF2518" s="209">
        <f>IF(N2518="snížená",J2518,0)</f>
        <v>0</v>
      </c>
      <c r="BG2518" s="209">
        <f>IF(N2518="zákl. přenesená",J2518,0)</f>
        <v>0</v>
      </c>
      <c r="BH2518" s="209">
        <f>IF(N2518="sníž. přenesená",J2518,0)</f>
        <v>0</v>
      </c>
      <c r="BI2518" s="209">
        <f>IF(N2518="nulová",J2518,0)</f>
        <v>0</v>
      </c>
      <c r="BJ2518" s="16" t="s">
        <v>78</v>
      </c>
      <c r="BK2518" s="209">
        <f>ROUND(I2518*H2518,2)</f>
        <v>0</v>
      </c>
      <c r="BL2518" s="16" t="s">
        <v>2270</v>
      </c>
      <c r="BM2518" s="16" t="s">
        <v>2309</v>
      </c>
    </row>
    <row r="2519" s="11" customFormat="1">
      <c r="B2519" s="210"/>
      <c r="C2519" s="211"/>
      <c r="D2519" s="212" t="s">
        <v>150</v>
      </c>
      <c r="E2519" s="213" t="s">
        <v>1</v>
      </c>
      <c r="F2519" s="214" t="s">
        <v>361</v>
      </c>
      <c r="G2519" s="211"/>
      <c r="H2519" s="213" t="s">
        <v>1</v>
      </c>
      <c r="I2519" s="215"/>
      <c r="J2519" s="211"/>
      <c r="K2519" s="211"/>
      <c r="L2519" s="216"/>
      <c r="M2519" s="217"/>
      <c r="N2519" s="218"/>
      <c r="O2519" s="218"/>
      <c r="P2519" s="218"/>
      <c r="Q2519" s="218"/>
      <c r="R2519" s="218"/>
      <c r="S2519" s="218"/>
      <c r="T2519" s="219"/>
      <c r="AT2519" s="220" t="s">
        <v>150</v>
      </c>
      <c r="AU2519" s="220" t="s">
        <v>80</v>
      </c>
      <c r="AV2519" s="11" t="s">
        <v>78</v>
      </c>
      <c r="AW2519" s="11" t="s">
        <v>35</v>
      </c>
      <c r="AX2519" s="11" t="s">
        <v>73</v>
      </c>
      <c r="AY2519" s="220" t="s">
        <v>141</v>
      </c>
    </row>
    <row r="2520" s="11" customFormat="1">
      <c r="B2520" s="210"/>
      <c r="C2520" s="211"/>
      <c r="D2520" s="212" t="s">
        <v>150</v>
      </c>
      <c r="E2520" s="213" t="s">
        <v>1</v>
      </c>
      <c r="F2520" s="214" t="s">
        <v>362</v>
      </c>
      <c r="G2520" s="211"/>
      <c r="H2520" s="213" t="s">
        <v>1</v>
      </c>
      <c r="I2520" s="215"/>
      <c r="J2520" s="211"/>
      <c r="K2520" s="211"/>
      <c r="L2520" s="216"/>
      <c r="M2520" s="217"/>
      <c r="N2520" s="218"/>
      <c r="O2520" s="218"/>
      <c r="P2520" s="218"/>
      <c r="Q2520" s="218"/>
      <c r="R2520" s="218"/>
      <c r="S2520" s="218"/>
      <c r="T2520" s="219"/>
      <c r="AT2520" s="220" t="s">
        <v>150</v>
      </c>
      <c r="AU2520" s="220" t="s">
        <v>80</v>
      </c>
      <c r="AV2520" s="11" t="s">
        <v>78</v>
      </c>
      <c r="AW2520" s="11" t="s">
        <v>35</v>
      </c>
      <c r="AX2520" s="11" t="s">
        <v>73</v>
      </c>
      <c r="AY2520" s="220" t="s">
        <v>141</v>
      </c>
    </row>
    <row r="2521" s="11" customFormat="1">
      <c r="B2521" s="210"/>
      <c r="C2521" s="211"/>
      <c r="D2521" s="212" t="s">
        <v>150</v>
      </c>
      <c r="E2521" s="213" t="s">
        <v>1</v>
      </c>
      <c r="F2521" s="214" t="s">
        <v>337</v>
      </c>
      <c r="G2521" s="211"/>
      <c r="H2521" s="213" t="s">
        <v>1</v>
      </c>
      <c r="I2521" s="215"/>
      <c r="J2521" s="211"/>
      <c r="K2521" s="211"/>
      <c r="L2521" s="216"/>
      <c r="M2521" s="217"/>
      <c r="N2521" s="218"/>
      <c r="O2521" s="218"/>
      <c r="P2521" s="218"/>
      <c r="Q2521" s="218"/>
      <c r="R2521" s="218"/>
      <c r="S2521" s="218"/>
      <c r="T2521" s="219"/>
      <c r="AT2521" s="220" t="s">
        <v>150</v>
      </c>
      <c r="AU2521" s="220" t="s">
        <v>80</v>
      </c>
      <c r="AV2521" s="11" t="s">
        <v>78</v>
      </c>
      <c r="AW2521" s="11" t="s">
        <v>35</v>
      </c>
      <c r="AX2521" s="11" t="s">
        <v>73</v>
      </c>
      <c r="AY2521" s="220" t="s">
        <v>141</v>
      </c>
    </row>
    <row r="2522" s="12" customFormat="1">
      <c r="B2522" s="221"/>
      <c r="C2522" s="222"/>
      <c r="D2522" s="212" t="s">
        <v>150</v>
      </c>
      <c r="E2522" s="223" t="s">
        <v>1</v>
      </c>
      <c r="F2522" s="224" t="s">
        <v>2310</v>
      </c>
      <c r="G2522" s="222"/>
      <c r="H2522" s="225">
        <v>1</v>
      </c>
      <c r="I2522" s="226"/>
      <c r="J2522" s="222"/>
      <c r="K2522" s="222"/>
      <c r="L2522" s="227"/>
      <c r="M2522" s="228"/>
      <c r="N2522" s="229"/>
      <c r="O2522" s="229"/>
      <c r="P2522" s="229"/>
      <c r="Q2522" s="229"/>
      <c r="R2522" s="229"/>
      <c r="S2522" s="229"/>
      <c r="T2522" s="230"/>
      <c r="AT2522" s="231" t="s">
        <v>150</v>
      </c>
      <c r="AU2522" s="231" t="s">
        <v>80</v>
      </c>
      <c r="AV2522" s="12" t="s">
        <v>80</v>
      </c>
      <c r="AW2522" s="12" t="s">
        <v>35</v>
      </c>
      <c r="AX2522" s="12" t="s">
        <v>78</v>
      </c>
      <c r="AY2522" s="231" t="s">
        <v>141</v>
      </c>
    </row>
    <row r="2523" s="1" customFormat="1" ht="14.4" customHeight="1">
      <c r="B2523" s="37"/>
      <c r="C2523" s="198" t="s">
        <v>2311</v>
      </c>
      <c r="D2523" s="198" t="s">
        <v>143</v>
      </c>
      <c r="E2523" s="199" t="s">
        <v>2312</v>
      </c>
      <c r="F2523" s="200" t="s">
        <v>2313</v>
      </c>
      <c r="G2523" s="201" t="s">
        <v>549</v>
      </c>
      <c r="H2523" s="202">
        <v>1</v>
      </c>
      <c r="I2523" s="203"/>
      <c r="J2523" s="204">
        <f>ROUND(I2523*H2523,2)</f>
        <v>0</v>
      </c>
      <c r="K2523" s="200" t="s">
        <v>147</v>
      </c>
      <c r="L2523" s="42"/>
      <c r="M2523" s="205" t="s">
        <v>1</v>
      </c>
      <c r="N2523" s="206" t="s">
        <v>44</v>
      </c>
      <c r="O2523" s="78"/>
      <c r="P2523" s="207">
        <f>O2523*H2523</f>
        <v>0</v>
      </c>
      <c r="Q2523" s="207">
        <v>0</v>
      </c>
      <c r="R2523" s="207">
        <f>Q2523*H2523</f>
        <v>0</v>
      </c>
      <c r="S2523" s="207">
        <v>0</v>
      </c>
      <c r="T2523" s="208">
        <f>S2523*H2523</f>
        <v>0</v>
      </c>
      <c r="AR2523" s="16" t="s">
        <v>2270</v>
      </c>
      <c r="AT2523" s="16" t="s">
        <v>143</v>
      </c>
      <c r="AU2523" s="16" t="s">
        <v>80</v>
      </c>
      <c r="AY2523" s="16" t="s">
        <v>141</v>
      </c>
      <c r="BE2523" s="209">
        <f>IF(N2523="základní",J2523,0)</f>
        <v>0</v>
      </c>
      <c r="BF2523" s="209">
        <f>IF(N2523="snížená",J2523,0)</f>
        <v>0</v>
      </c>
      <c r="BG2523" s="209">
        <f>IF(N2523="zákl. přenesená",J2523,0)</f>
        <v>0</v>
      </c>
      <c r="BH2523" s="209">
        <f>IF(N2523="sníž. přenesená",J2523,0)</f>
        <v>0</v>
      </c>
      <c r="BI2523" s="209">
        <f>IF(N2523="nulová",J2523,0)</f>
        <v>0</v>
      </c>
      <c r="BJ2523" s="16" t="s">
        <v>78</v>
      </c>
      <c r="BK2523" s="209">
        <f>ROUND(I2523*H2523,2)</f>
        <v>0</v>
      </c>
      <c r="BL2523" s="16" t="s">
        <v>2270</v>
      </c>
      <c r="BM2523" s="16" t="s">
        <v>2314</v>
      </c>
    </row>
    <row r="2524" s="1" customFormat="1" ht="14.4" customHeight="1">
      <c r="B2524" s="37"/>
      <c r="C2524" s="198" t="s">
        <v>2315</v>
      </c>
      <c r="D2524" s="198" t="s">
        <v>143</v>
      </c>
      <c r="E2524" s="199" t="s">
        <v>2316</v>
      </c>
      <c r="F2524" s="200" t="s">
        <v>1576</v>
      </c>
      <c r="G2524" s="201" t="s">
        <v>549</v>
      </c>
      <c r="H2524" s="202">
        <v>1</v>
      </c>
      <c r="I2524" s="203"/>
      <c r="J2524" s="204">
        <f>ROUND(I2524*H2524,2)</f>
        <v>0</v>
      </c>
      <c r="K2524" s="200" t="s">
        <v>147</v>
      </c>
      <c r="L2524" s="42"/>
      <c r="M2524" s="205" t="s">
        <v>1</v>
      </c>
      <c r="N2524" s="206" t="s">
        <v>44</v>
      </c>
      <c r="O2524" s="78"/>
      <c r="P2524" s="207">
        <f>O2524*H2524</f>
        <v>0</v>
      </c>
      <c r="Q2524" s="207">
        <v>0</v>
      </c>
      <c r="R2524" s="207">
        <f>Q2524*H2524</f>
        <v>0</v>
      </c>
      <c r="S2524" s="207">
        <v>0</v>
      </c>
      <c r="T2524" s="208">
        <f>S2524*H2524</f>
        <v>0</v>
      </c>
      <c r="AR2524" s="16" t="s">
        <v>2270</v>
      </c>
      <c r="AT2524" s="16" t="s">
        <v>143</v>
      </c>
      <c r="AU2524" s="16" t="s">
        <v>80</v>
      </c>
      <c r="AY2524" s="16" t="s">
        <v>141</v>
      </c>
      <c r="BE2524" s="209">
        <f>IF(N2524="základní",J2524,0)</f>
        <v>0</v>
      </c>
      <c r="BF2524" s="209">
        <f>IF(N2524="snížená",J2524,0)</f>
        <v>0</v>
      </c>
      <c r="BG2524" s="209">
        <f>IF(N2524="zákl. přenesená",J2524,0)</f>
        <v>0</v>
      </c>
      <c r="BH2524" s="209">
        <f>IF(N2524="sníž. přenesená",J2524,0)</f>
        <v>0</v>
      </c>
      <c r="BI2524" s="209">
        <f>IF(N2524="nulová",J2524,0)</f>
        <v>0</v>
      </c>
      <c r="BJ2524" s="16" t="s">
        <v>78</v>
      </c>
      <c r="BK2524" s="209">
        <f>ROUND(I2524*H2524,2)</f>
        <v>0</v>
      </c>
      <c r="BL2524" s="16" t="s">
        <v>2270</v>
      </c>
      <c r="BM2524" s="16" t="s">
        <v>2317</v>
      </c>
    </row>
    <row r="2525" s="11" customFormat="1">
      <c r="B2525" s="210"/>
      <c r="C2525" s="211"/>
      <c r="D2525" s="212" t="s">
        <v>150</v>
      </c>
      <c r="E2525" s="213" t="s">
        <v>1</v>
      </c>
      <c r="F2525" s="214" t="s">
        <v>361</v>
      </c>
      <c r="G2525" s="211"/>
      <c r="H2525" s="213" t="s">
        <v>1</v>
      </c>
      <c r="I2525" s="215"/>
      <c r="J2525" s="211"/>
      <c r="K2525" s="211"/>
      <c r="L2525" s="216"/>
      <c r="M2525" s="217"/>
      <c r="N2525" s="218"/>
      <c r="O2525" s="218"/>
      <c r="P2525" s="218"/>
      <c r="Q2525" s="218"/>
      <c r="R2525" s="218"/>
      <c r="S2525" s="218"/>
      <c r="T2525" s="219"/>
      <c r="AT2525" s="220" t="s">
        <v>150</v>
      </c>
      <c r="AU2525" s="220" t="s">
        <v>80</v>
      </c>
      <c r="AV2525" s="11" t="s">
        <v>78</v>
      </c>
      <c r="AW2525" s="11" t="s">
        <v>35</v>
      </c>
      <c r="AX2525" s="11" t="s">
        <v>73</v>
      </c>
      <c r="AY2525" s="220" t="s">
        <v>141</v>
      </c>
    </row>
    <row r="2526" s="11" customFormat="1">
      <c r="B2526" s="210"/>
      <c r="C2526" s="211"/>
      <c r="D2526" s="212" t="s">
        <v>150</v>
      </c>
      <c r="E2526" s="213" t="s">
        <v>1</v>
      </c>
      <c r="F2526" s="214" t="s">
        <v>362</v>
      </c>
      <c r="G2526" s="211"/>
      <c r="H2526" s="213" t="s">
        <v>1</v>
      </c>
      <c r="I2526" s="215"/>
      <c r="J2526" s="211"/>
      <c r="K2526" s="211"/>
      <c r="L2526" s="216"/>
      <c r="M2526" s="217"/>
      <c r="N2526" s="218"/>
      <c r="O2526" s="218"/>
      <c r="P2526" s="218"/>
      <c r="Q2526" s="218"/>
      <c r="R2526" s="218"/>
      <c r="S2526" s="218"/>
      <c r="T2526" s="219"/>
      <c r="AT2526" s="220" t="s">
        <v>150</v>
      </c>
      <c r="AU2526" s="220" t="s">
        <v>80</v>
      </c>
      <c r="AV2526" s="11" t="s">
        <v>78</v>
      </c>
      <c r="AW2526" s="11" t="s">
        <v>35</v>
      </c>
      <c r="AX2526" s="11" t="s">
        <v>73</v>
      </c>
      <c r="AY2526" s="220" t="s">
        <v>141</v>
      </c>
    </row>
    <row r="2527" s="11" customFormat="1">
      <c r="B2527" s="210"/>
      <c r="C2527" s="211"/>
      <c r="D2527" s="212" t="s">
        <v>150</v>
      </c>
      <c r="E2527" s="213" t="s">
        <v>1</v>
      </c>
      <c r="F2527" s="214" t="s">
        <v>337</v>
      </c>
      <c r="G2527" s="211"/>
      <c r="H2527" s="213" t="s">
        <v>1</v>
      </c>
      <c r="I2527" s="215"/>
      <c r="J2527" s="211"/>
      <c r="K2527" s="211"/>
      <c r="L2527" s="216"/>
      <c r="M2527" s="217"/>
      <c r="N2527" s="218"/>
      <c r="O2527" s="218"/>
      <c r="P2527" s="218"/>
      <c r="Q2527" s="218"/>
      <c r="R2527" s="218"/>
      <c r="S2527" s="218"/>
      <c r="T2527" s="219"/>
      <c r="AT2527" s="220" t="s">
        <v>150</v>
      </c>
      <c r="AU2527" s="220" t="s">
        <v>80</v>
      </c>
      <c r="AV2527" s="11" t="s">
        <v>78</v>
      </c>
      <c r="AW2527" s="11" t="s">
        <v>35</v>
      </c>
      <c r="AX2527" s="11" t="s">
        <v>73</v>
      </c>
      <c r="AY2527" s="220" t="s">
        <v>141</v>
      </c>
    </row>
    <row r="2528" s="12" customFormat="1">
      <c r="B2528" s="221"/>
      <c r="C2528" s="222"/>
      <c r="D2528" s="212" t="s">
        <v>150</v>
      </c>
      <c r="E2528" s="223" t="s">
        <v>1</v>
      </c>
      <c r="F2528" s="224" t="s">
        <v>2318</v>
      </c>
      <c r="G2528" s="222"/>
      <c r="H2528" s="225">
        <v>1</v>
      </c>
      <c r="I2528" s="226"/>
      <c r="J2528" s="222"/>
      <c r="K2528" s="222"/>
      <c r="L2528" s="227"/>
      <c r="M2528" s="228"/>
      <c r="N2528" s="229"/>
      <c r="O2528" s="229"/>
      <c r="P2528" s="229"/>
      <c r="Q2528" s="229"/>
      <c r="R2528" s="229"/>
      <c r="S2528" s="229"/>
      <c r="T2528" s="230"/>
      <c r="AT2528" s="231" t="s">
        <v>150</v>
      </c>
      <c r="AU2528" s="231" t="s">
        <v>80</v>
      </c>
      <c r="AV2528" s="12" t="s">
        <v>80</v>
      </c>
      <c r="AW2528" s="12" t="s">
        <v>35</v>
      </c>
      <c r="AX2528" s="12" t="s">
        <v>78</v>
      </c>
      <c r="AY2528" s="231" t="s">
        <v>141</v>
      </c>
    </row>
    <row r="2529" s="1" customFormat="1" ht="14.4" customHeight="1">
      <c r="B2529" s="37"/>
      <c r="C2529" s="198" t="s">
        <v>2319</v>
      </c>
      <c r="D2529" s="198" t="s">
        <v>143</v>
      </c>
      <c r="E2529" s="199" t="s">
        <v>2320</v>
      </c>
      <c r="F2529" s="200" t="s">
        <v>2321</v>
      </c>
      <c r="G2529" s="201" t="s">
        <v>549</v>
      </c>
      <c r="H2529" s="202">
        <v>1</v>
      </c>
      <c r="I2529" s="203"/>
      <c r="J2529" s="204">
        <f>ROUND(I2529*H2529,2)</f>
        <v>0</v>
      </c>
      <c r="K2529" s="200" t="s">
        <v>147</v>
      </c>
      <c r="L2529" s="42"/>
      <c r="M2529" s="265" t="s">
        <v>1</v>
      </c>
      <c r="N2529" s="266" t="s">
        <v>44</v>
      </c>
      <c r="O2529" s="267"/>
      <c r="P2529" s="268">
        <f>O2529*H2529</f>
        <v>0</v>
      </c>
      <c r="Q2529" s="268">
        <v>0</v>
      </c>
      <c r="R2529" s="268">
        <f>Q2529*H2529</f>
        <v>0</v>
      </c>
      <c r="S2529" s="268">
        <v>0</v>
      </c>
      <c r="T2529" s="269">
        <f>S2529*H2529</f>
        <v>0</v>
      </c>
      <c r="AR2529" s="16" t="s">
        <v>2270</v>
      </c>
      <c r="AT2529" s="16" t="s">
        <v>143</v>
      </c>
      <c r="AU2529" s="16" t="s">
        <v>80</v>
      </c>
      <c r="AY2529" s="16" t="s">
        <v>141</v>
      </c>
      <c r="BE2529" s="209">
        <f>IF(N2529="základní",J2529,0)</f>
        <v>0</v>
      </c>
      <c r="BF2529" s="209">
        <f>IF(N2529="snížená",J2529,0)</f>
        <v>0</v>
      </c>
      <c r="BG2529" s="209">
        <f>IF(N2529="zákl. přenesená",J2529,0)</f>
        <v>0</v>
      </c>
      <c r="BH2529" s="209">
        <f>IF(N2529="sníž. přenesená",J2529,0)</f>
        <v>0</v>
      </c>
      <c r="BI2529" s="209">
        <f>IF(N2529="nulová",J2529,0)</f>
        <v>0</v>
      </c>
      <c r="BJ2529" s="16" t="s">
        <v>78</v>
      </c>
      <c r="BK2529" s="209">
        <f>ROUND(I2529*H2529,2)</f>
        <v>0</v>
      </c>
      <c r="BL2529" s="16" t="s">
        <v>2270</v>
      </c>
      <c r="BM2529" s="16" t="s">
        <v>2322</v>
      </c>
    </row>
    <row r="2530" s="1" customFormat="1" ht="6.96" customHeight="1">
      <c r="B2530" s="56"/>
      <c r="C2530" s="57"/>
      <c r="D2530" s="57"/>
      <c r="E2530" s="57"/>
      <c r="F2530" s="57"/>
      <c r="G2530" s="57"/>
      <c r="H2530" s="57"/>
      <c r="I2530" s="148"/>
      <c r="J2530" s="57"/>
      <c r="K2530" s="57"/>
      <c r="L2530" s="42"/>
    </row>
  </sheetData>
  <sheetProtection sheet="1" autoFilter="0" formatColumns="0" formatRows="0" objects="1" scenarios="1" spinCount="100000" saltValue="LGerI49sIc/UoTMcy79rHqM1BUh/7ZGABC7ttDLUIvitQvT7iAovpmrvuLAQGeQETtBzrwtzq+mdZyQlmPvVAg==" hashValue="0+W5WbTu+7h7FEhQvhmZfDj0/14/UgMTtixepAnrfDoJhlMf+H1siGQL87nXBNIU0zBVLuv1V++ISy/do5N6jA==" algorithmName="SHA-512" password="CC35"/>
  <autoFilter ref="C111:K2529"/>
  <mergeCells count="6">
    <mergeCell ref="E7:H7"/>
    <mergeCell ref="E16:H16"/>
    <mergeCell ref="E25:H25"/>
    <mergeCell ref="E46:H46"/>
    <mergeCell ref="E104:H10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Donda</dc:creator>
  <cp:lastModifiedBy>Martin Donda</cp:lastModifiedBy>
  <dcterms:created xsi:type="dcterms:W3CDTF">2019-11-12T12:21:22Z</dcterms:created>
  <dcterms:modified xsi:type="dcterms:W3CDTF">2019-11-12T12:21:28Z</dcterms:modified>
</cp:coreProperties>
</file>